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1"/>
  <workbookPr codeName="ThisWorkbook" defaultThemeVersion="124226"/>
  <mc:AlternateContent xmlns:mc="http://schemas.openxmlformats.org/markup-compatibility/2006">
    <mc:Choice Requires="x15">
      <x15ac:absPath xmlns:x15ac="http://schemas.microsoft.com/office/spreadsheetml/2010/11/ac" url="C:\Users\MaryKathrynAlley\Desktop\SVHC\"/>
    </mc:Choice>
  </mc:AlternateContent>
  <xr:revisionPtr revIDLastSave="0" documentId="8_{8F813316-4C37-4ADF-9C3F-9E8558D921BA}" xr6:coauthVersionLast="36" xr6:coauthVersionMax="36" xr10:uidLastSave="{00000000-0000-0000-0000-000000000000}"/>
  <bookViews>
    <workbookView xWindow="0" yWindow="0" windowWidth="23040" windowHeight="8940" tabRatio="623" xr2:uid="{00000000-000D-0000-FFFF-FFFF00000000}"/>
  </bookViews>
  <sheets>
    <sheet name="Instructions" sheetId="58" r:id="rId1"/>
    <sheet name="Input" sheetId="2" r:id="rId2"/>
    <sheet name="HVA" sheetId="56" r:id="rId3"/>
    <sheet name="Incident Log" sheetId="53" r:id="rId4"/>
    <sheet name="Summary" sheetId="52" r:id="rId5"/>
    <sheet name="Detail" sheetId="57" state="hidden" r:id="rId6"/>
    <sheet name="Calculation" sheetId="55" state="hidden" r:id="rId7"/>
    <sheet name="Reference" sheetId="54" state="hidden" r:id="rId8"/>
    <sheet name="Template" sheetId="29" state="hidden" r:id="rId9"/>
  </sheets>
  <definedNames>
    <definedName name="_xlnm._FilterDatabase" localSheetId="2" hidden="1">HVA!$N$13:$N$74</definedName>
    <definedName name="_xlnm._FilterDatabase" localSheetId="3" hidden="1">'Incident Log'!$A$10:$R$102</definedName>
    <definedName name="LastRow" localSheetId="1">LOOKUP(2,1/(Input!$A$10:$B$11&lt;&gt;""),ROW(Input!$A$10:$B$11))</definedName>
    <definedName name="MaxScore">Input!$B$16</definedName>
    <definedName name="MaxTotalScore">Input!$B$17</definedName>
    <definedName name="_xlnm.Print_Area" localSheetId="6">Calculation!$A$1:$G$500</definedName>
    <definedName name="_xlnm.Print_Area" localSheetId="5">Detail!$A$1:$C$245</definedName>
    <definedName name="_xlnm.Print_Area" localSheetId="2">HVA!$A$1:$K$74</definedName>
    <definedName name="_xlnm.Print_Area" localSheetId="3">'Incident Log'!$A$1:$R$500</definedName>
    <definedName name="_xlnm.Print_Area" localSheetId="1">Input!$A$1:$B$11</definedName>
    <definedName name="_xlnm.Print_Area" localSheetId="0">Instructions!$A$3:$O$31</definedName>
    <definedName name="_xlnm.Print_Area" localSheetId="7">Reference!$A:$G</definedName>
    <definedName name="_xlnm.Print_Area" localSheetId="4">Summary!$A$1:$G$38</definedName>
    <definedName name="_xlnm.Print_Area" localSheetId="8">Template!$A$1:$M$48</definedName>
    <definedName name="_xlnm.Print_Titles" localSheetId="5">Detail!$1:$9</definedName>
    <definedName name="_xlnm.Print_Titles" localSheetId="1">Input!$1:$10</definedName>
    <definedName name="ReferenceAlertCategory">Reference!$D$9:$D$13</definedName>
    <definedName name="ReferenceAlertType">Reference!$A$9:$A$71</definedName>
    <definedName name="ReferenceHazardScore">Reference!$F$9:$F$12</definedName>
    <definedName name="ReferenceInternalExternal">Reference!$E$9:$E$12</definedName>
    <definedName name="ReferenceNotificationMethod">Reference!$B$9:$B$16</definedName>
    <definedName name="ReferenceYesNo">Reference!$C$9:$C$12</definedName>
  </definedNames>
  <calcPr calcId="191029"/>
</workbook>
</file>

<file path=xl/calcChain.xml><?xml version="1.0" encoding="utf-8"?>
<calcChain xmlns="http://schemas.openxmlformats.org/spreadsheetml/2006/main">
  <c r="A74" i="56" l="1"/>
  <c r="O74" i="56" s="1"/>
  <c r="A6" i="56"/>
  <c r="C13" i="56"/>
  <c r="D13" i="56"/>
  <c r="A25" i="52"/>
  <c r="E25" i="52" s="1"/>
  <c r="A15" i="56"/>
  <c r="O15" i="56" s="1"/>
  <c r="A16" i="56"/>
  <c r="O16" i="56" s="1"/>
  <c r="A17" i="56"/>
  <c r="O17" i="56" s="1"/>
  <c r="A18" i="56"/>
  <c r="O18" i="56" s="1"/>
  <c r="A19" i="56"/>
  <c r="O19" i="56" s="1"/>
  <c r="A20" i="56"/>
  <c r="O20" i="56" s="1"/>
  <c r="A21" i="56"/>
  <c r="O21" i="56" s="1"/>
  <c r="A22" i="56"/>
  <c r="O22" i="56"/>
  <c r="A23" i="56"/>
  <c r="O23" i="56" s="1"/>
  <c r="A24" i="56"/>
  <c r="O24" i="56" s="1"/>
  <c r="A25" i="56"/>
  <c r="O25" i="56" s="1"/>
  <c r="A26" i="56"/>
  <c r="O26" i="56"/>
  <c r="A27" i="56"/>
  <c r="O27" i="56" s="1"/>
  <c r="A28" i="56"/>
  <c r="O28" i="56" s="1"/>
  <c r="A29" i="56"/>
  <c r="O29" i="56" s="1"/>
  <c r="A30" i="56"/>
  <c r="O30" i="56" s="1"/>
  <c r="A31" i="56"/>
  <c r="O31" i="56" s="1"/>
  <c r="A32" i="56"/>
  <c r="O32" i="56" s="1"/>
  <c r="A33" i="56"/>
  <c r="O33" i="56" s="1"/>
  <c r="A34" i="56"/>
  <c r="O34" i="56" s="1"/>
  <c r="A35" i="56"/>
  <c r="O35" i="56" s="1"/>
  <c r="A36" i="56"/>
  <c r="O36" i="56" s="1"/>
  <c r="A37" i="56"/>
  <c r="O37" i="56" s="1"/>
  <c r="A38" i="56"/>
  <c r="O38" i="56" s="1"/>
  <c r="A39" i="56"/>
  <c r="O39" i="56" s="1"/>
  <c r="A40" i="56"/>
  <c r="O40" i="56" s="1"/>
  <c r="A41" i="56"/>
  <c r="O41" i="56" s="1"/>
  <c r="A42" i="56"/>
  <c r="O42" i="56"/>
  <c r="A43" i="56"/>
  <c r="O43" i="56" s="1"/>
  <c r="A44" i="56"/>
  <c r="O44" i="56" s="1"/>
  <c r="A45" i="56"/>
  <c r="O45" i="56" s="1"/>
  <c r="A46" i="56"/>
  <c r="C46" i="56" s="1"/>
  <c r="A47" i="56"/>
  <c r="O47" i="56" s="1"/>
  <c r="A48" i="56"/>
  <c r="O48" i="56" s="1"/>
  <c r="A49" i="56"/>
  <c r="D49" i="56" s="1"/>
  <c r="A50" i="56"/>
  <c r="O50" i="56"/>
  <c r="A51" i="56"/>
  <c r="O51" i="56" s="1"/>
  <c r="A52" i="56"/>
  <c r="O52" i="56" s="1"/>
  <c r="A53" i="56"/>
  <c r="O53" i="56" s="1"/>
  <c r="A54" i="56"/>
  <c r="O54" i="56"/>
  <c r="A55" i="56"/>
  <c r="O55" i="56" s="1"/>
  <c r="A56" i="56"/>
  <c r="O56" i="56" s="1"/>
  <c r="A57" i="56"/>
  <c r="O57" i="56" s="1"/>
  <c r="A58" i="56"/>
  <c r="C58" i="56" s="1"/>
  <c r="O58" i="56"/>
  <c r="A59" i="56"/>
  <c r="O59" i="56" s="1"/>
  <c r="A60" i="56"/>
  <c r="O60" i="56" s="1"/>
  <c r="A61" i="56"/>
  <c r="O61" i="56" s="1"/>
  <c r="A62" i="56"/>
  <c r="O62" i="56" s="1"/>
  <c r="A63" i="56"/>
  <c r="O63" i="56" s="1"/>
  <c r="A64" i="56"/>
  <c r="O64" i="56" s="1"/>
  <c r="A65" i="56"/>
  <c r="O65" i="56" s="1"/>
  <c r="A66" i="56"/>
  <c r="O66" i="56" s="1"/>
  <c r="A67" i="56"/>
  <c r="O67" i="56" s="1"/>
  <c r="A68" i="56"/>
  <c r="O68" i="56" s="1"/>
  <c r="A69" i="56"/>
  <c r="O69" i="56" s="1"/>
  <c r="A70" i="56"/>
  <c r="O70" i="56" s="1"/>
  <c r="A71" i="56"/>
  <c r="O71" i="56" s="1"/>
  <c r="A72" i="56"/>
  <c r="O72" i="56" s="1"/>
  <c r="A73" i="56"/>
  <c r="O73" i="56" s="1"/>
  <c r="A75" i="56"/>
  <c r="O75" i="56"/>
  <c r="C65" i="56"/>
  <c r="D65" i="56"/>
  <c r="C49" i="56"/>
  <c r="C33" i="56"/>
  <c r="D33" i="56"/>
  <c r="C70" i="56"/>
  <c r="D70" i="56"/>
  <c r="D66" i="56"/>
  <c r="C66" i="56"/>
  <c r="C62" i="56"/>
  <c r="D62" i="56"/>
  <c r="D58" i="56"/>
  <c r="C54" i="56"/>
  <c r="D54" i="56"/>
  <c r="C50" i="56"/>
  <c r="D50" i="56"/>
  <c r="D46" i="56"/>
  <c r="C42" i="56"/>
  <c r="D42" i="56"/>
  <c r="D38" i="56"/>
  <c r="C38" i="56"/>
  <c r="L38" i="56"/>
  <c r="K38" i="56"/>
  <c r="N38" i="56" s="1"/>
  <c r="C34" i="56"/>
  <c r="D34" i="56"/>
  <c r="C30" i="56"/>
  <c r="D30" i="56"/>
  <c r="D26" i="56"/>
  <c r="C26" i="56"/>
  <c r="D22" i="56"/>
  <c r="C22" i="56"/>
  <c r="D18" i="56"/>
  <c r="C18" i="56"/>
  <c r="C61" i="56"/>
  <c r="D61" i="56"/>
  <c r="C53" i="56"/>
  <c r="D53" i="56"/>
  <c r="C41" i="56"/>
  <c r="D41" i="56"/>
  <c r="C25" i="56"/>
  <c r="D25" i="56"/>
  <c r="C17" i="56"/>
  <c r="D17" i="56"/>
  <c r="D72" i="56"/>
  <c r="C72" i="56"/>
  <c r="D68" i="56"/>
  <c r="C68" i="56"/>
  <c r="L68" i="56"/>
  <c r="K68" i="56"/>
  <c r="N68" i="56" s="1"/>
  <c r="D64" i="56"/>
  <c r="C64" i="56"/>
  <c r="D60" i="56"/>
  <c r="C60" i="56"/>
  <c r="D56" i="56"/>
  <c r="C56" i="56"/>
  <c r="D52" i="56"/>
  <c r="C52" i="56"/>
  <c r="L52" i="56"/>
  <c r="K52" i="56"/>
  <c r="N52" i="56" s="1"/>
  <c r="D48" i="56"/>
  <c r="L48" i="56" s="1"/>
  <c r="C48" i="56"/>
  <c r="D44" i="56"/>
  <c r="C44" i="56"/>
  <c r="D40" i="56"/>
  <c r="C40" i="56"/>
  <c r="D36" i="56"/>
  <c r="C36" i="56"/>
  <c r="L36" i="56"/>
  <c r="K36" i="56"/>
  <c r="N36" i="56" s="1"/>
  <c r="D32" i="56"/>
  <c r="C32" i="56"/>
  <c r="D28" i="56"/>
  <c r="C28" i="56"/>
  <c r="D24" i="56"/>
  <c r="C24" i="56"/>
  <c r="D20" i="56"/>
  <c r="C20" i="56"/>
  <c r="D16" i="56"/>
  <c r="C16" i="56"/>
  <c r="C69" i="56"/>
  <c r="D69" i="56"/>
  <c r="C57" i="56"/>
  <c r="D57" i="56"/>
  <c r="C45" i="56"/>
  <c r="D45" i="56"/>
  <c r="C37" i="56"/>
  <c r="D37" i="56"/>
  <c r="C29" i="56"/>
  <c r="D29" i="56"/>
  <c r="C21" i="56"/>
  <c r="D21" i="56"/>
  <c r="C71" i="56"/>
  <c r="D71" i="56"/>
  <c r="C67" i="56"/>
  <c r="D67" i="56"/>
  <c r="D63" i="56"/>
  <c r="C63" i="56"/>
  <c r="C59" i="56"/>
  <c r="D59" i="56"/>
  <c r="C55" i="56"/>
  <c r="D55" i="56"/>
  <c r="D47" i="56"/>
  <c r="C43" i="56"/>
  <c r="D43" i="56"/>
  <c r="D39" i="56"/>
  <c r="C39" i="56"/>
  <c r="L39" i="56"/>
  <c r="K39" i="56"/>
  <c r="N39" i="56" s="1"/>
  <c r="C35" i="56"/>
  <c r="D35" i="56"/>
  <c r="D27" i="56"/>
  <c r="C27" i="56"/>
  <c r="C23" i="56"/>
  <c r="D23" i="56"/>
  <c r="C19" i="56"/>
  <c r="D19" i="56"/>
  <c r="D75" i="56"/>
  <c r="C75" i="56"/>
  <c r="C74" i="56"/>
  <c r="D74" i="56"/>
  <c r="C73" i="56"/>
  <c r="D73" i="56"/>
  <c r="F26" i="52"/>
  <c r="C26" i="52"/>
  <c r="L43" i="56"/>
  <c r="K43" i="56"/>
  <c r="N43" i="56" s="1"/>
  <c r="L59" i="56"/>
  <c r="K59" i="56"/>
  <c r="N59" i="56" s="1"/>
  <c r="L21" i="56"/>
  <c r="K21" i="56"/>
  <c r="N21" i="56" s="1"/>
  <c r="L33" i="56"/>
  <c r="K33" i="56"/>
  <c r="N33" i="56" s="1"/>
  <c r="L19" i="56"/>
  <c r="K19" i="56"/>
  <c r="N19" i="56" s="1"/>
  <c r="L35" i="56"/>
  <c r="K35" i="56"/>
  <c r="N35" i="56" s="1"/>
  <c r="L67" i="56"/>
  <c r="K67" i="56"/>
  <c r="N67" i="56" s="1"/>
  <c r="L37" i="56"/>
  <c r="K37" i="56"/>
  <c r="N37" i="56" s="1"/>
  <c r="L28" i="56"/>
  <c r="K28" i="56"/>
  <c r="N28" i="56" s="1"/>
  <c r="L44" i="56"/>
  <c r="K44" i="56"/>
  <c r="N44" i="56" s="1"/>
  <c r="L25" i="56"/>
  <c r="K25" i="56"/>
  <c r="N25" i="56" s="1"/>
  <c r="L34" i="56"/>
  <c r="K34" i="56"/>
  <c r="N34" i="56" s="1"/>
  <c r="L50" i="56"/>
  <c r="K50" i="56"/>
  <c r="N50" i="56" s="1"/>
  <c r="L53" i="56"/>
  <c r="K53" i="56"/>
  <c r="N53" i="56" s="1"/>
  <c r="L23" i="56"/>
  <c r="K23" i="56"/>
  <c r="N23" i="56" s="1"/>
  <c r="L55" i="56"/>
  <c r="K55" i="56"/>
  <c r="N55" i="56" s="1"/>
  <c r="L71" i="56"/>
  <c r="K71" i="56"/>
  <c r="N71" i="56" s="1"/>
  <c r="L32" i="56"/>
  <c r="K32" i="56"/>
  <c r="N32" i="56" s="1"/>
  <c r="L64" i="56"/>
  <c r="K64" i="56"/>
  <c r="N64" i="56" s="1"/>
  <c r="L41" i="56"/>
  <c r="K41" i="56"/>
  <c r="N41" i="56" s="1"/>
  <c r="L18" i="56"/>
  <c r="K18" i="56"/>
  <c r="N18" i="56" s="1"/>
  <c r="L54" i="56"/>
  <c r="K54" i="56"/>
  <c r="N54" i="56" s="1"/>
  <c r="L66" i="56"/>
  <c r="K66" i="56"/>
  <c r="N66" i="56" s="1"/>
  <c r="L70" i="56"/>
  <c r="K70" i="56"/>
  <c r="N70" i="56" s="1"/>
  <c r="L60" i="56"/>
  <c r="K60" i="56"/>
  <c r="N60" i="56" s="1"/>
  <c r="L65" i="56"/>
  <c r="K65" i="56"/>
  <c r="N65" i="56" s="1"/>
  <c r="L57" i="56"/>
  <c r="K57" i="56"/>
  <c r="N57" i="56" s="1"/>
  <c r="L42" i="56"/>
  <c r="K42" i="56"/>
  <c r="N42" i="56" s="1"/>
  <c r="L27" i="56"/>
  <c r="K27" i="56"/>
  <c r="N27" i="56" s="1"/>
  <c r="L63" i="56"/>
  <c r="K63" i="56"/>
  <c r="N63" i="56" s="1"/>
  <c r="L29" i="56"/>
  <c r="K29" i="56"/>
  <c r="N29" i="56" s="1"/>
  <c r="L69" i="56"/>
  <c r="K69" i="56"/>
  <c r="N69" i="56" s="1"/>
  <c r="L24" i="56"/>
  <c r="K24" i="56"/>
  <c r="N24" i="56" s="1"/>
  <c r="L40" i="56"/>
  <c r="K40" i="56"/>
  <c r="N40" i="56" s="1"/>
  <c r="L56" i="56"/>
  <c r="K56" i="56"/>
  <c r="N56" i="56" s="1"/>
  <c r="L72" i="56"/>
  <c r="K72" i="56"/>
  <c r="N72" i="56" s="1"/>
  <c r="L17" i="56"/>
  <c r="K17" i="56"/>
  <c r="N17" i="56" s="1"/>
  <c r="L61" i="56"/>
  <c r="K61" i="56"/>
  <c r="N61" i="56" s="1"/>
  <c r="L26" i="56"/>
  <c r="K26" i="56"/>
  <c r="N26" i="56" s="1"/>
  <c r="L30" i="56"/>
  <c r="K30" i="56"/>
  <c r="N30" i="56" s="1"/>
  <c r="L62" i="56"/>
  <c r="K62" i="56"/>
  <c r="N62" i="56" s="1"/>
  <c r="L75" i="56"/>
  <c r="K75" i="56"/>
  <c r="N75" i="56" s="1"/>
  <c r="A6" i="57"/>
  <c r="B11" i="52"/>
  <c r="A14" i="56"/>
  <c r="O14" i="56" s="1"/>
  <c r="A6" i="54"/>
  <c r="A6" i="53"/>
  <c r="A6" i="52"/>
  <c r="A17" i="52"/>
  <c r="A16" i="52"/>
  <c r="A15" i="52"/>
  <c r="A14" i="52"/>
  <c r="A13" i="52"/>
  <c r="A12" i="52"/>
  <c r="A11" i="52"/>
  <c r="A51" i="55"/>
  <c r="A52" i="55"/>
  <c r="A53" i="55"/>
  <c r="A54" i="55"/>
  <c r="A55" i="55"/>
  <c r="A56" i="55"/>
  <c r="A57" i="55"/>
  <c r="A58" i="55"/>
  <c r="A59" i="55"/>
  <c r="A60" i="55"/>
  <c r="A61" i="55"/>
  <c r="A62" i="55"/>
  <c r="A63" i="55"/>
  <c r="A64" i="55"/>
  <c r="A65" i="55"/>
  <c r="A66" i="55"/>
  <c r="A67" i="55"/>
  <c r="A68" i="55"/>
  <c r="A69" i="55"/>
  <c r="A70" i="55"/>
  <c r="A12" i="55"/>
  <c r="A13" i="55"/>
  <c r="A14" i="55"/>
  <c r="A15" i="55"/>
  <c r="A16" i="55"/>
  <c r="A17" i="55"/>
  <c r="A18" i="55"/>
  <c r="A19" i="55"/>
  <c r="A20" i="55"/>
  <c r="A21" i="55"/>
  <c r="A22" i="55"/>
  <c r="A23" i="55"/>
  <c r="A24" i="55"/>
  <c r="A25" i="55"/>
  <c r="A26" i="55"/>
  <c r="A27" i="55"/>
  <c r="A28" i="55"/>
  <c r="A29" i="55"/>
  <c r="A30" i="55"/>
  <c r="A31" i="55"/>
  <c r="A32" i="55"/>
  <c r="A33" i="55"/>
  <c r="A34" i="55"/>
  <c r="A35" i="55"/>
  <c r="A36" i="55"/>
  <c r="A37" i="55"/>
  <c r="A38" i="55"/>
  <c r="A39" i="55"/>
  <c r="A40" i="55"/>
  <c r="A41" i="55"/>
  <c r="A42" i="55"/>
  <c r="A43" i="55"/>
  <c r="A44" i="55"/>
  <c r="A45" i="55"/>
  <c r="A46" i="55"/>
  <c r="A47" i="55"/>
  <c r="A48" i="55"/>
  <c r="A49" i="55"/>
  <c r="A50" i="55"/>
  <c r="A71" i="55"/>
  <c r="A72" i="55"/>
  <c r="A73" i="55"/>
  <c r="A74" i="55"/>
  <c r="A75" i="55"/>
  <c r="A76" i="55"/>
  <c r="A77" i="55"/>
  <c r="A78" i="55"/>
  <c r="A79" i="55"/>
  <c r="A80" i="55"/>
  <c r="A81" i="55"/>
  <c r="A82" i="55"/>
  <c r="A83" i="55"/>
  <c r="A84" i="55"/>
  <c r="A85" i="55"/>
  <c r="A86" i="55"/>
  <c r="A87" i="55"/>
  <c r="A88" i="55"/>
  <c r="A89" i="55"/>
  <c r="A90" i="55"/>
  <c r="A91" i="55"/>
  <c r="A92" i="55"/>
  <c r="A93" i="55"/>
  <c r="A94" i="55"/>
  <c r="A95" i="55"/>
  <c r="A96" i="55"/>
  <c r="A97" i="55"/>
  <c r="A98" i="55"/>
  <c r="A99" i="55"/>
  <c r="A100" i="55"/>
  <c r="A101" i="55"/>
  <c r="A102" i="55"/>
  <c r="A103" i="55"/>
  <c r="A104" i="55"/>
  <c r="A105" i="55"/>
  <c r="A106" i="55"/>
  <c r="A107" i="55"/>
  <c r="A108" i="55"/>
  <c r="A109" i="55"/>
  <c r="A110" i="55"/>
  <c r="A111" i="55"/>
  <c r="A112" i="55"/>
  <c r="A113" i="55"/>
  <c r="A114" i="55"/>
  <c r="A115" i="55"/>
  <c r="A116" i="55"/>
  <c r="A117" i="55"/>
  <c r="A118" i="55"/>
  <c r="A119" i="55"/>
  <c r="A120" i="55"/>
  <c r="A121" i="55"/>
  <c r="A122" i="55"/>
  <c r="A123" i="55"/>
  <c r="A124" i="55"/>
  <c r="A125" i="55"/>
  <c r="A126" i="55"/>
  <c r="A127" i="55"/>
  <c r="A128" i="55"/>
  <c r="A129" i="55"/>
  <c r="A130" i="55"/>
  <c r="A131" i="55"/>
  <c r="A132" i="55"/>
  <c r="A133" i="55"/>
  <c r="A134" i="55"/>
  <c r="A135" i="55"/>
  <c r="A136" i="55"/>
  <c r="A137" i="55"/>
  <c r="A138" i="55"/>
  <c r="A139" i="55"/>
  <c r="A140" i="55"/>
  <c r="A141" i="55"/>
  <c r="A142" i="55"/>
  <c r="A143" i="55"/>
  <c r="A144" i="55"/>
  <c r="A145" i="55"/>
  <c r="A146" i="55"/>
  <c r="A147" i="55"/>
  <c r="A148" i="55"/>
  <c r="A149" i="55"/>
  <c r="A150" i="55"/>
  <c r="A151" i="55"/>
  <c r="A152" i="55"/>
  <c r="A153" i="55"/>
  <c r="A154" i="55"/>
  <c r="A155" i="55"/>
  <c r="A156" i="55"/>
  <c r="A157" i="55"/>
  <c r="A158" i="55"/>
  <c r="A159" i="55"/>
  <c r="A160" i="55"/>
  <c r="A161" i="55"/>
  <c r="A162" i="55"/>
  <c r="A163" i="55"/>
  <c r="A164" i="55"/>
  <c r="A165" i="55"/>
  <c r="A166" i="55"/>
  <c r="A167" i="55"/>
  <c r="A168" i="55"/>
  <c r="A169" i="55"/>
  <c r="A170" i="55"/>
  <c r="A171" i="55"/>
  <c r="A172" i="55"/>
  <c r="A173" i="55"/>
  <c r="A174" i="55"/>
  <c r="A175" i="55"/>
  <c r="A176" i="55"/>
  <c r="A177" i="55"/>
  <c r="A178" i="55"/>
  <c r="A179" i="55"/>
  <c r="A180" i="55"/>
  <c r="A181" i="55"/>
  <c r="A182" i="55"/>
  <c r="A183" i="55"/>
  <c r="A184" i="55"/>
  <c r="A185" i="55"/>
  <c r="A186" i="55"/>
  <c r="A187" i="55"/>
  <c r="A188" i="55"/>
  <c r="A189" i="55"/>
  <c r="A190" i="55"/>
  <c r="A191" i="55"/>
  <c r="A192" i="55"/>
  <c r="A193" i="55"/>
  <c r="A194" i="55"/>
  <c r="A195" i="55"/>
  <c r="A196" i="55"/>
  <c r="A197" i="55"/>
  <c r="A198" i="55"/>
  <c r="A199" i="55"/>
  <c r="A200" i="55"/>
  <c r="A201" i="55"/>
  <c r="A202" i="55"/>
  <c r="A203" i="55"/>
  <c r="A204" i="55"/>
  <c r="A205" i="55"/>
  <c r="A206" i="55"/>
  <c r="A207" i="55"/>
  <c r="A208" i="55"/>
  <c r="A209" i="55"/>
  <c r="A210" i="55"/>
  <c r="A211" i="55"/>
  <c r="A212" i="55"/>
  <c r="A213" i="55"/>
  <c r="A214" i="55"/>
  <c r="A215" i="55"/>
  <c r="A216" i="55"/>
  <c r="A217" i="55"/>
  <c r="A218" i="55"/>
  <c r="A219" i="55"/>
  <c r="A220" i="55"/>
  <c r="A221" i="55"/>
  <c r="A222" i="55"/>
  <c r="A223" i="55"/>
  <c r="A224" i="55"/>
  <c r="A225" i="55"/>
  <c r="A226" i="55"/>
  <c r="A227" i="55"/>
  <c r="A228" i="55"/>
  <c r="A229" i="55"/>
  <c r="A230" i="55"/>
  <c r="A231" i="55"/>
  <c r="A232" i="55"/>
  <c r="A233" i="55"/>
  <c r="A234" i="55"/>
  <c r="A235" i="55"/>
  <c r="A236" i="55"/>
  <c r="A237" i="55"/>
  <c r="A238" i="55"/>
  <c r="A239" i="55"/>
  <c r="A240" i="55"/>
  <c r="A241" i="55"/>
  <c r="A242" i="55"/>
  <c r="A243" i="55"/>
  <c r="A244" i="55"/>
  <c r="A245" i="55"/>
  <c r="A246" i="55"/>
  <c r="A247" i="55"/>
  <c r="A248" i="55"/>
  <c r="A249" i="55"/>
  <c r="A250" i="55"/>
  <c r="A251" i="55"/>
  <c r="A252" i="55"/>
  <c r="A253" i="55"/>
  <c r="A254" i="55"/>
  <c r="A255" i="55"/>
  <c r="A256" i="55"/>
  <c r="A257" i="55"/>
  <c r="A258" i="55"/>
  <c r="A259" i="55"/>
  <c r="A260" i="55"/>
  <c r="A261" i="55"/>
  <c r="A262" i="55"/>
  <c r="A263" i="55"/>
  <c r="A264" i="55"/>
  <c r="A265" i="55"/>
  <c r="A266" i="55"/>
  <c r="A267" i="55"/>
  <c r="A268" i="55"/>
  <c r="A269" i="55"/>
  <c r="A270" i="55"/>
  <c r="A271" i="55"/>
  <c r="A272" i="55"/>
  <c r="A273" i="55"/>
  <c r="A274" i="55"/>
  <c r="A275" i="55"/>
  <c r="A276" i="55"/>
  <c r="A277" i="55"/>
  <c r="A278" i="55"/>
  <c r="A279" i="55"/>
  <c r="A280" i="55"/>
  <c r="A281" i="55"/>
  <c r="A282" i="55"/>
  <c r="A283" i="55"/>
  <c r="A284" i="55"/>
  <c r="A285" i="55"/>
  <c r="A286" i="55"/>
  <c r="A287" i="55"/>
  <c r="A288" i="55"/>
  <c r="A289" i="55"/>
  <c r="A290" i="55"/>
  <c r="A291" i="55"/>
  <c r="A292" i="55"/>
  <c r="A293" i="55"/>
  <c r="A294" i="55"/>
  <c r="A295" i="55"/>
  <c r="A296" i="55"/>
  <c r="A297" i="55"/>
  <c r="A298" i="55"/>
  <c r="A299" i="55"/>
  <c r="A300" i="55"/>
  <c r="A301" i="55"/>
  <c r="A302" i="55"/>
  <c r="A303" i="55"/>
  <c r="A304" i="55"/>
  <c r="A305" i="55"/>
  <c r="A306" i="55"/>
  <c r="A307" i="55"/>
  <c r="A308" i="55"/>
  <c r="A309" i="55"/>
  <c r="A310" i="55"/>
  <c r="A311" i="55"/>
  <c r="A312" i="55"/>
  <c r="A313" i="55"/>
  <c r="A314" i="55"/>
  <c r="A315" i="55"/>
  <c r="A316" i="55"/>
  <c r="A317" i="55"/>
  <c r="A318" i="55"/>
  <c r="A319" i="55"/>
  <c r="A320" i="55"/>
  <c r="A321" i="55"/>
  <c r="A322" i="55"/>
  <c r="A323" i="55"/>
  <c r="A324" i="55"/>
  <c r="A325" i="55"/>
  <c r="A326" i="55"/>
  <c r="A327" i="55"/>
  <c r="A328" i="55"/>
  <c r="A329" i="55"/>
  <c r="A330" i="55"/>
  <c r="A331" i="55"/>
  <c r="A332" i="55"/>
  <c r="A333" i="55"/>
  <c r="A334" i="55"/>
  <c r="A335" i="55"/>
  <c r="A336" i="55"/>
  <c r="A337" i="55"/>
  <c r="A338" i="55"/>
  <c r="A339" i="55"/>
  <c r="A340" i="55"/>
  <c r="A341" i="55"/>
  <c r="A342" i="55"/>
  <c r="A343" i="55"/>
  <c r="A344" i="55"/>
  <c r="A345" i="55"/>
  <c r="A346" i="55"/>
  <c r="A347" i="55"/>
  <c r="A348" i="55"/>
  <c r="A349" i="55"/>
  <c r="A350" i="55"/>
  <c r="A351" i="55"/>
  <c r="A352" i="55"/>
  <c r="A353" i="55"/>
  <c r="A354" i="55"/>
  <c r="A355" i="55"/>
  <c r="A356" i="55"/>
  <c r="A357" i="55"/>
  <c r="A358" i="55"/>
  <c r="A359" i="55"/>
  <c r="A360" i="55"/>
  <c r="A361" i="55"/>
  <c r="A362" i="55"/>
  <c r="A363" i="55"/>
  <c r="A364" i="55"/>
  <c r="A365" i="55"/>
  <c r="A366" i="55"/>
  <c r="A367" i="55"/>
  <c r="A368" i="55"/>
  <c r="A369" i="55"/>
  <c r="A370" i="55"/>
  <c r="A371" i="55"/>
  <c r="A372" i="55"/>
  <c r="A373" i="55"/>
  <c r="A374" i="55"/>
  <c r="A375" i="55"/>
  <c r="A376" i="55"/>
  <c r="A377" i="55"/>
  <c r="A378" i="55"/>
  <c r="A379" i="55"/>
  <c r="A380" i="55"/>
  <c r="A381" i="55"/>
  <c r="A382" i="55"/>
  <c r="A383" i="55"/>
  <c r="A384" i="55"/>
  <c r="A385" i="55"/>
  <c r="A386" i="55"/>
  <c r="A387" i="55"/>
  <c r="A388" i="55"/>
  <c r="A389" i="55"/>
  <c r="A390" i="55"/>
  <c r="A391" i="55"/>
  <c r="A392" i="55"/>
  <c r="A393" i="55"/>
  <c r="A394" i="55"/>
  <c r="A395" i="55"/>
  <c r="A396" i="55"/>
  <c r="A397" i="55"/>
  <c r="A398" i="55"/>
  <c r="A399" i="55"/>
  <c r="A400" i="55"/>
  <c r="A401" i="55"/>
  <c r="A402" i="55"/>
  <c r="A403" i="55"/>
  <c r="A404" i="55"/>
  <c r="A405" i="55"/>
  <c r="A406" i="55"/>
  <c r="A407" i="55"/>
  <c r="A408" i="55"/>
  <c r="A409" i="55"/>
  <c r="A410" i="55"/>
  <c r="A411" i="55"/>
  <c r="A412" i="55"/>
  <c r="A413" i="55"/>
  <c r="A414" i="55"/>
  <c r="A415" i="55"/>
  <c r="A416" i="55"/>
  <c r="A417" i="55"/>
  <c r="A418" i="55"/>
  <c r="A419" i="55"/>
  <c r="A420" i="55"/>
  <c r="A421" i="55"/>
  <c r="A422" i="55"/>
  <c r="A423" i="55"/>
  <c r="A424" i="55"/>
  <c r="A425" i="55"/>
  <c r="A426" i="55"/>
  <c r="A427" i="55"/>
  <c r="A428" i="55"/>
  <c r="A429" i="55"/>
  <c r="A430" i="55"/>
  <c r="A431" i="55"/>
  <c r="A432" i="55"/>
  <c r="A433" i="55"/>
  <c r="A434" i="55"/>
  <c r="A435" i="55"/>
  <c r="A436" i="55"/>
  <c r="A437" i="55"/>
  <c r="A438" i="55"/>
  <c r="A439" i="55"/>
  <c r="A440" i="55"/>
  <c r="A441" i="55"/>
  <c r="A442" i="55"/>
  <c r="A443" i="55"/>
  <c r="A444" i="55"/>
  <c r="A445" i="55"/>
  <c r="A446" i="55"/>
  <c r="A447" i="55"/>
  <c r="A448" i="55"/>
  <c r="A449" i="55"/>
  <c r="A450" i="55"/>
  <c r="A451" i="55"/>
  <c r="A452" i="55"/>
  <c r="A453" i="55"/>
  <c r="A454" i="55"/>
  <c r="A455" i="55"/>
  <c r="A456" i="55"/>
  <c r="A457" i="55"/>
  <c r="A458" i="55"/>
  <c r="A459" i="55"/>
  <c r="A460" i="55"/>
  <c r="A461" i="55"/>
  <c r="A462" i="55"/>
  <c r="A463" i="55"/>
  <c r="A464" i="55"/>
  <c r="A465" i="55"/>
  <c r="A466" i="55"/>
  <c r="A467" i="55"/>
  <c r="A468" i="55"/>
  <c r="A469" i="55"/>
  <c r="A470" i="55"/>
  <c r="A471" i="55"/>
  <c r="A472" i="55"/>
  <c r="A473" i="55"/>
  <c r="A474" i="55"/>
  <c r="A475" i="55"/>
  <c r="A476" i="55"/>
  <c r="A477" i="55"/>
  <c r="A478" i="55"/>
  <c r="A479" i="55"/>
  <c r="A480" i="55"/>
  <c r="A481" i="55"/>
  <c r="A482" i="55"/>
  <c r="A483" i="55"/>
  <c r="A484" i="55"/>
  <c r="A485" i="55"/>
  <c r="A486" i="55"/>
  <c r="A487" i="55"/>
  <c r="A488" i="55"/>
  <c r="A489" i="55"/>
  <c r="A490" i="55"/>
  <c r="A491" i="55"/>
  <c r="A492" i="55"/>
  <c r="A493" i="55"/>
  <c r="A494" i="55"/>
  <c r="A495" i="55"/>
  <c r="A496" i="55"/>
  <c r="A497" i="55"/>
  <c r="A498" i="55"/>
  <c r="A499" i="55"/>
  <c r="A500" i="55"/>
  <c r="A11" i="55"/>
  <c r="B11" i="55" s="1" a="1"/>
  <c r="B11" i="55" s="1"/>
  <c r="A10" i="55"/>
  <c r="B18" i="52"/>
  <c r="B17" i="52"/>
  <c r="B16" i="52"/>
  <c r="B15" i="52"/>
  <c r="B14" i="52"/>
  <c r="B13" i="52"/>
  <c r="B12" i="52"/>
  <c r="O46" i="56" l="1"/>
  <c r="L20" i="56"/>
  <c r="L74" i="56"/>
  <c r="L45" i="56"/>
  <c r="K45" i="56" s="1"/>
  <c r="L73" i="56"/>
  <c r="L16" i="56"/>
  <c r="K16" i="56" s="1"/>
  <c r="K74" i="56"/>
  <c r="L22" i="56"/>
  <c r="K22" i="56" s="1"/>
  <c r="L46" i="56"/>
  <c r="K46" i="56" s="1"/>
  <c r="C11" i="55"/>
  <c r="B12" i="55" a="1"/>
  <c r="B12" i="55" s="1"/>
  <c r="B13" i="55" s="1" a="1"/>
  <c r="B13" i="55" s="1"/>
  <c r="L58" i="56"/>
  <c r="K58" i="56" s="1"/>
  <c r="L49" i="56"/>
  <c r="K49" i="56" s="1"/>
  <c r="C47" i="56"/>
  <c r="C51" i="56"/>
  <c r="D51" i="56"/>
  <c r="O49" i="56"/>
  <c r="K48" i="56"/>
  <c r="K20" i="56"/>
  <c r="D14" i="56"/>
  <c r="K73" i="56"/>
  <c r="C15" i="56"/>
  <c r="D31" i="56"/>
  <c r="C14" i="56"/>
  <c r="D15" i="56"/>
  <c r="C31" i="56"/>
  <c r="C13" i="55" l="1"/>
  <c r="L15" i="56"/>
  <c r="K15" i="56" s="1"/>
  <c r="L51" i="56"/>
  <c r="K51" i="56" s="1"/>
  <c r="L47" i="56"/>
  <c r="K47" i="56" s="1"/>
  <c r="E12" i="55"/>
  <c r="E13" i="55" s="1"/>
  <c r="C12" i="55"/>
  <c r="L31" i="56"/>
  <c r="K31" i="56" s="1"/>
  <c r="L14" i="56"/>
  <c r="K14" i="56" s="1"/>
  <c r="B14" i="55" a="1"/>
  <c r="B14" i="55" s="1"/>
  <c r="N47" i="56" l="1"/>
  <c r="N51" i="56"/>
  <c r="N22" i="56"/>
  <c r="N20" i="56"/>
  <c r="N73" i="56"/>
  <c r="N15" i="56"/>
  <c r="N14" i="56"/>
  <c r="N45" i="56"/>
  <c r="N16" i="56"/>
  <c r="N74" i="56"/>
  <c r="N48" i="56"/>
  <c r="B15" i="55" a="1"/>
  <c r="B15" i="55" s="1"/>
  <c r="N46" i="56"/>
  <c r="E14" i="55"/>
  <c r="C14" i="55"/>
  <c r="N58" i="56"/>
  <c r="N31" i="56"/>
  <c r="N49" i="56"/>
  <c r="E15" i="55" l="1"/>
  <c r="C15" i="55"/>
  <c r="A28" i="52"/>
  <c r="C28" i="52" s="1"/>
  <c r="A33" i="52"/>
  <c r="C33" i="52" s="1"/>
  <c r="A29" i="52"/>
  <c r="C29" i="52" s="1"/>
  <c r="A34" i="52"/>
  <c r="C34" i="52" s="1"/>
  <c r="A27" i="52"/>
  <c r="C27" i="52" s="1"/>
  <c r="A36" i="52"/>
  <c r="C36" i="52" s="1"/>
  <c r="A35" i="52"/>
  <c r="C35" i="52" s="1"/>
  <c r="A31" i="52"/>
  <c r="C31" i="52" s="1"/>
  <c r="A30" i="52"/>
  <c r="C30" i="52" s="1"/>
  <c r="A32" i="52"/>
  <c r="C32" i="52" s="1"/>
  <c r="B16" i="55" a="1"/>
  <c r="B16" i="55" s="1"/>
  <c r="B17" i="55" l="1" a="1"/>
  <c r="B17" i="55" s="1"/>
  <c r="B18" i="55" s="1" a="1"/>
  <c r="B18" i="55" s="1"/>
  <c r="C16" i="55"/>
  <c r="E16" i="55"/>
  <c r="E17" i="55" l="1"/>
  <c r="E18" i="55" s="1"/>
  <c r="C17" i="55"/>
  <c r="C18" i="55"/>
  <c r="B19" i="55" a="1"/>
  <c r="B19" i="55" s="1"/>
  <c r="C19" i="55" l="1"/>
  <c r="E19" i="55"/>
  <c r="B20" i="55" a="1"/>
  <c r="B20" i="55" s="1"/>
  <c r="E20" i="55" l="1"/>
  <c r="C20" i="55"/>
  <c r="B21" i="55" a="1"/>
  <c r="B21" i="55" s="1"/>
  <c r="E21" i="55" l="1"/>
  <c r="C21" i="55"/>
  <c r="B22" i="55" a="1"/>
  <c r="B22" i="55" s="1"/>
  <c r="E22" i="55" l="1"/>
  <c r="C22" i="55"/>
  <c r="B23" i="55" a="1"/>
  <c r="B23" i="55" s="1"/>
  <c r="C23" i="55" l="1"/>
  <c r="E23" i="55"/>
  <c r="B24" i="55" a="1"/>
  <c r="B24" i="55" s="1"/>
  <c r="C24" i="55" l="1"/>
  <c r="E24" i="55"/>
  <c r="B25" i="55" a="1"/>
  <c r="B25" i="55" s="1"/>
  <c r="C25" i="55" l="1"/>
  <c r="E25" i="55"/>
  <c r="B26" i="55" a="1"/>
  <c r="B26" i="55" s="1"/>
  <c r="C26" i="55" l="1"/>
  <c r="E26" i="55"/>
  <c r="B27" i="55" a="1"/>
  <c r="B27" i="55" s="1"/>
  <c r="D27" i="55" l="1"/>
  <c r="E27" i="55"/>
  <c r="C27" i="55"/>
  <c r="G27" i="55"/>
  <c r="B26" i="57" s="1"/>
  <c r="F27" i="55"/>
  <c r="A26" i="57" s="1"/>
  <c r="B28" i="55" a="1"/>
  <c r="B28" i="55" s="1"/>
  <c r="C28" i="55" l="1"/>
  <c r="E28" i="55"/>
  <c r="G28" i="55"/>
  <c r="B27" i="57" s="1"/>
  <c r="F28" i="55"/>
  <c r="A27" i="57" s="1"/>
  <c r="D28" i="55"/>
  <c r="B29" i="55" a="1"/>
  <c r="B29" i="55" s="1"/>
  <c r="C29" i="55" l="1"/>
  <c r="F29" i="55"/>
  <c r="A28" i="57" s="1"/>
  <c r="G29" i="55"/>
  <c r="B28" i="57" s="1"/>
  <c r="D29" i="55"/>
  <c r="E29" i="55"/>
  <c r="B30" i="55" a="1"/>
  <c r="B30" i="55" s="1"/>
  <c r="E30" i="55" l="1"/>
  <c r="C30" i="55"/>
  <c r="F30" i="55"/>
  <c r="A29" i="57" s="1"/>
  <c r="G30" i="55"/>
  <c r="B29" i="57" s="1"/>
  <c r="D30" i="55"/>
  <c r="B31" i="55" a="1"/>
  <c r="B31" i="55" s="1"/>
  <c r="D31" i="55" l="1"/>
  <c r="E31" i="55"/>
  <c r="C31" i="55"/>
  <c r="G31" i="55"/>
  <c r="B30" i="57" s="1"/>
  <c r="F31" i="55"/>
  <c r="A30" i="57" s="1"/>
  <c r="B32" i="55" a="1"/>
  <c r="B32" i="55" s="1"/>
  <c r="D32" i="55" l="1"/>
  <c r="E32" i="55"/>
  <c r="F32" i="55"/>
  <c r="A31" i="57" s="1"/>
  <c r="C32" i="55"/>
  <c r="G32" i="55"/>
  <c r="B31" i="57" s="1"/>
  <c r="B33" i="55" a="1"/>
  <c r="B33" i="55" s="1"/>
  <c r="C33" i="55" l="1"/>
  <c r="G33" i="55"/>
  <c r="B32" i="57" s="1"/>
  <c r="D33" i="55"/>
  <c r="F33" i="55"/>
  <c r="A32" i="57" s="1"/>
  <c r="E33" i="55"/>
  <c r="B34" i="55" a="1"/>
  <c r="B34" i="55" s="1"/>
  <c r="F34" i="55" l="1"/>
  <c r="A33" i="57" s="1"/>
  <c r="C34" i="55"/>
  <c r="G34" i="55"/>
  <c r="B33" i="57" s="1"/>
  <c r="D34" i="55"/>
  <c r="E34" i="55"/>
  <c r="B35" i="55" a="1"/>
  <c r="B35" i="55" s="1"/>
  <c r="G35" i="55" l="1"/>
  <c r="B34" i="57" s="1"/>
  <c r="F35" i="55"/>
  <c r="A34" i="57" s="1"/>
  <c r="C35" i="55"/>
  <c r="E35" i="55"/>
  <c r="D35" i="55"/>
  <c r="B36" i="55" a="1"/>
  <c r="B36" i="55" s="1"/>
  <c r="G36" i="55" l="1"/>
  <c r="B35" i="57" s="1"/>
  <c r="F36" i="55"/>
  <c r="A35" i="57" s="1"/>
  <c r="C36" i="55"/>
  <c r="D36" i="55"/>
  <c r="E36" i="55"/>
  <c r="B37" i="55" a="1"/>
  <c r="B37" i="55" s="1"/>
  <c r="G37" i="55" l="1"/>
  <c r="B36" i="57" s="1"/>
  <c r="D37" i="55"/>
  <c r="E37" i="55"/>
  <c r="F37" i="55"/>
  <c r="A36" i="57" s="1"/>
  <c r="C37" i="55"/>
  <c r="B38" i="55" a="1"/>
  <c r="B38" i="55" s="1"/>
  <c r="D38" i="55" l="1"/>
  <c r="E38" i="55"/>
  <c r="F38" i="55"/>
  <c r="A37" i="57" s="1"/>
  <c r="C38" i="55"/>
  <c r="G38" i="55"/>
  <c r="B37" i="57" s="1"/>
  <c r="B39" i="55" a="1"/>
  <c r="B39" i="55" s="1"/>
  <c r="F39" i="55" l="1"/>
  <c r="A38" i="57" s="1"/>
  <c r="C39" i="55"/>
  <c r="D39" i="55"/>
  <c r="G39" i="55"/>
  <c r="B38" i="57" s="1"/>
  <c r="E39" i="55"/>
  <c r="B40" i="55" a="1"/>
  <c r="B40" i="55" s="1"/>
  <c r="D40" i="55" l="1"/>
  <c r="C40" i="55"/>
  <c r="G40" i="55"/>
  <c r="B39" i="57" s="1"/>
  <c r="F40" i="55"/>
  <c r="A39" i="57" s="1"/>
  <c r="E40" i="55"/>
  <c r="B41" i="55" a="1"/>
  <c r="B41" i="55" s="1"/>
  <c r="F41" i="55" l="1"/>
  <c r="A40" i="57" s="1"/>
  <c r="E41" i="55"/>
  <c r="D41" i="55"/>
  <c r="C41" i="55"/>
  <c r="G41" i="55"/>
  <c r="B40" i="57" s="1"/>
  <c r="B42" i="55" a="1"/>
  <c r="B42" i="55" s="1"/>
  <c r="D42" i="55" l="1"/>
  <c r="F42" i="55"/>
  <c r="A41" i="57" s="1"/>
  <c r="G42" i="55"/>
  <c r="B41" i="57" s="1"/>
  <c r="E42" i="55"/>
  <c r="C42" i="55"/>
  <c r="B43" i="55" a="1"/>
  <c r="B43" i="55" s="1"/>
  <c r="F43" i="55" l="1"/>
  <c r="A42" i="57" s="1"/>
  <c r="E43" i="55"/>
  <c r="G43" i="55"/>
  <c r="B42" i="57" s="1"/>
  <c r="C43" i="55"/>
  <c r="D43" i="55"/>
  <c r="B44" i="55" a="1"/>
  <c r="B44" i="55" s="1"/>
  <c r="D44" i="55" l="1"/>
  <c r="C44" i="55"/>
  <c r="G44" i="55"/>
  <c r="B43" i="57" s="1"/>
  <c r="F44" i="55"/>
  <c r="A43" i="57" s="1"/>
  <c r="E44" i="55"/>
  <c r="B45" i="55" a="1"/>
  <c r="B45" i="55" s="1"/>
  <c r="D45" i="55" l="1"/>
  <c r="E45" i="55"/>
  <c r="C45" i="55"/>
  <c r="G45" i="55"/>
  <c r="B44" i="57" s="1"/>
  <c r="F45" i="55"/>
  <c r="A44" i="57" s="1"/>
  <c r="B46" i="55" a="1"/>
  <c r="B46" i="55" s="1"/>
  <c r="D46" i="55" l="1"/>
  <c r="E46" i="55"/>
  <c r="F46" i="55"/>
  <c r="A45" i="57" s="1"/>
  <c r="C46" i="55"/>
  <c r="G46" i="55"/>
  <c r="B45" i="57" s="1"/>
  <c r="B47" i="55" a="1"/>
  <c r="B47" i="55" s="1"/>
  <c r="G47" i="55" l="1"/>
  <c r="B46" i="57" s="1"/>
  <c r="E47" i="55"/>
  <c r="F47" i="55"/>
  <c r="A46" i="57" s="1"/>
  <c r="D47" i="55"/>
  <c r="C47" i="55"/>
  <c r="B48" i="55" a="1"/>
  <c r="B48" i="55" s="1"/>
  <c r="G48" i="55" l="1"/>
  <c r="B47" i="57" s="1"/>
  <c r="C48" i="55"/>
  <c r="E48" i="55"/>
  <c r="D48" i="55"/>
  <c r="F48" i="55"/>
  <c r="A47" i="57" s="1"/>
  <c r="B49" i="55" a="1"/>
  <c r="B49" i="55" s="1"/>
  <c r="F49" i="55" l="1"/>
  <c r="A48" i="57" s="1"/>
  <c r="G49" i="55"/>
  <c r="B48" i="57" s="1"/>
  <c r="E49" i="55"/>
  <c r="C49" i="55"/>
  <c r="D49" i="55"/>
  <c r="B50" i="55" a="1"/>
  <c r="B50" i="55" s="1"/>
  <c r="C50" i="55" l="1"/>
  <c r="E50" i="55"/>
  <c r="D50" i="55"/>
  <c r="G50" i="55"/>
  <c r="B49" i="57" s="1"/>
  <c r="F50" i="55"/>
  <c r="A49" i="57" s="1"/>
  <c r="B51" i="55" a="1"/>
  <c r="B51" i="55" s="1"/>
  <c r="F51" i="55" l="1"/>
  <c r="A50" i="57" s="1"/>
  <c r="D51" i="55"/>
  <c r="E51" i="55"/>
  <c r="C51" i="55"/>
  <c r="G51" i="55"/>
  <c r="B50" i="57" s="1"/>
  <c r="B52" i="55" a="1"/>
  <c r="B52" i="55" s="1"/>
  <c r="E52" i="55" l="1"/>
  <c r="G52" i="55"/>
  <c r="D52" i="55"/>
  <c r="F52" i="55"/>
  <c r="C52" i="55"/>
  <c r="B53" i="55" a="1"/>
  <c r="B53" i="55" s="1"/>
  <c r="C53" i="55" l="1"/>
  <c r="F53" i="55"/>
  <c r="D53" i="55"/>
  <c r="E53" i="55"/>
  <c r="G53" i="55"/>
  <c r="B54" i="55" a="1"/>
  <c r="B54" i="55" s="1"/>
  <c r="E54" i="55" l="1"/>
  <c r="G54" i="55"/>
  <c r="D54" i="55"/>
  <c r="F54" i="55"/>
  <c r="C54" i="55"/>
  <c r="B55" i="55" a="1"/>
  <c r="B55" i="55" s="1"/>
  <c r="E55" i="55" l="1"/>
  <c r="C55" i="55"/>
  <c r="G55" i="55"/>
  <c r="F55" i="55"/>
  <c r="D55" i="55"/>
  <c r="B56" i="55" a="1"/>
  <c r="B56" i="55" s="1"/>
  <c r="G56" i="55" l="1"/>
  <c r="F56" i="55"/>
  <c r="E56" i="55"/>
  <c r="D56" i="55"/>
  <c r="C56" i="55"/>
  <c r="B57" i="55" a="1"/>
  <c r="B57" i="55" s="1"/>
  <c r="E57" i="55" l="1"/>
  <c r="G57" i="55"/>
  <c r="D57" i="55"/>
  <c r="C57" i="55"/>
  <c r="F57" i="55"/>
  <c r="B58" i="55" a="1"/>
  <c r="B58" i="55" s="1"/>
  <c r="E58" i="55" l="1"/>
  <c r="G58" i="55"/>
  <c r="F58" i="55"/>
  <c r="C58" i="55"/>
  <c r="D58" i="55"/>
  <c r="B59" i="55" a="1"/>
  <c r="B59" i="55" s="1"/>
  <c r="D59" i="55" l="1"/>
  <c r="F59" i="55"/>
  <c r="C59" i="55"/>
  <c r="G59" i="55"/>
  <c r="E59" i="55"/>
  <c r="B60" i="55" a="1"/>
  <c r="B60" i="55" s="1"/>
  <c r="D60" i="55" l="1"/>
  <c r="G60" i="55"/>
  <c r="C60" i="55"/>
  <c r="E60" i="55"/>
  <c r="F60" i="55"/>
  <c r="B61" i="55" a="1"/>
  <c r="B61" i="55" s="1"/>
  <c r="D61" i="55" l="1"/>
  <c r="E61" i="55"/>
  <c r="C61" i="55"/>
  <c r="G61" i="55"/>
  <c r="F61" i="55"/>
  <c r="B62" i="55" a="1"/>
  <c r="B62" i="55" s="1"/>
  <c r="F62" i="55" l="1"/>
  <c r="D62" i="55"/>
  <c r="E62" i="55"/>
  <c r="G62" i="55"/>
  <c r="C62" i="55"/>
  <c r="B63" i="55" a="1"/>
  <c r="B63" i="55" s="1"/>
  <c r="D63" i="55" l="1"/>
  <c r="E63" i="55"/>
  <c r="C63" i="55"/>
  <c r="F63" i="55"/>
  <c r="G63" i="55"/>
  <c r="B64" i="55" a="1"/>
  <c r="B64" i="55" s="1"/>
  <c r="G64" i="55" l="1"/>
  <c r="E64" i="55"/>
  <c r="F64" i="55"/>
  <c r="D64" i="55"/>
  <c r="C64" i="55"/>
  <c r="B65" i="55" a="1"/>
  <c r="B65" i="55" s="1"/>
  <c r="C65" i="55" l="1"/>
  <c r="D65" i="55"/>
  <c r="E65" i="55"/>
  <c r="F65" i="55"/>
  <c r="G65" i="55"/>
  <c r="B66" i="55" a="1"/>
  <c r="B66" i="55" s="1"/>
  <c r="E66" i="55" l="1"/>
  <c r="G66" i="55"/>
  <c r="C66" i="55"/>
  <c r="D66" i="55"/>
  <c r="F66" i="55"/>
  <c r="B67" i="55" a="1"/>
  <c r="B67" i="55" s="1"/>
  <c r="C67" i="55" l="1"/>
  <c r="G67" i="55"/>
  <c r="D67" i="55"/>
  <c r="E67" i="55"/>
  <c r="F67" i="55"/>
  <c r="B68" i="55" a="1"/>
  <c r="B68" i="55" s="1"/>
  <c r="E68" i="55" l="1"/>
  <c r="G68" i="55"/>
  <c r="D68" i="55"/>
  <c r="F68" i="55"/>
  <c r="C68" i="55"/>
  <c r="B69" i="55" a="1"/>
  <c r="B69" i="55" s="1"/>
  <c r="C69" i="55" l="1"/>
  <c r="F69" i="55"/>
  <c r="D69" i="55"/>
  <c r="E69" i="55"/>
  <c r="G69" i="55"/>
  <c r="B70" i="55" a="1"/>
  <c r="B70" i="55" s="1"/>
  <c r="E70" i="55" l="1"/>
  <c r="D70" i="55"/>
  <c r="G70" i="55"/>
  <c r="F70" i="55"/>
  <c r="C70" i="55"/>
  <c r="B71" i="55" a="1"/>
  <c r="B71" i="55" s="1"/>
  <c r="C71" i="55" l="1"/>
  <c r="F71" i="55"/>
  <c r="G71" i="55"/>
  <c r="D71" i="55"/>
  <c r="E71" i="55"/>
  <c r="B72" i="55" a="1"/>
  <c r="B72" i="55" s="1"/>
  <c r="G72" i="55" l="1"/>
  <c r="E72" i="55"/>
  <c r="F72" i="55"/>
  <c r="C72" i="55"/>
  <c r="D72" i="55"/>
  <c r="B73" i="55" a="1"/>
  <c r="B73" i="55" s="1"/>
  <c r="C73" i="55" l="1"/>
  <c r="F73" i="55"/>
  <c r="G73" i="55"/>
  <c r="E73" i="55"/>
  <c r="D73" i="55"/>
  <c r="B74" i="55" a="1"/>
  <c r="B74" i="55" s="1"/>
  <c r="F74" i="55" l="1"/>
  <c r="G74" i="55"/>
  <c r="E74" i="55"/>
  <c r="D74" i="55"/>
  <c r="C74" i="55"/>
  <c r="B75" i="55" a="1"/>
  <c r="B75" i="55" s="1"/>
  <c r="C75" i="55" l="1"/>
  <c r="F75" i="55"/>
  <c r="D75" i="55"/>
  <c r="E75" i="55"/>
  <c r="G75" i="55"/>
  <c r="B76" i="55" a="1"/>
  <c r="B76" i="55" s="1"/>
  <c r="E76" i="55" l="1"/>
  <c r="G76" i="55"/>
  <c r="F76" i="55"/>
  <c r="D76" i="55"/>
  <c r="C76" i="55"/>
  <c r="B77" i="55" a="1"/>
  <c r="B77" i="55" s="1"/>
  <c r="D77" i="55" l="1"/>
  <c r="E77" i="55"/>
  <c r="C77" i="55"/>
  <c r="G77" i="55"/>
  <c r="F77" i="55"/>
  <c r="B78" i="55" a="1"/>
  <c r="B78" i="55" s="1"/>
  <c r="E78" i="55" l="1"/>
  <c r="C78" i="55"/>
  <c r="F78" i="55"/>
  <c r="G78" i="55"/>
  <c r="D78" i="55"/>
  <c r="B79" i="55" a="1"/>
  <c r="B79" i="55" s="1"/>
  <c r="C79" i="55" l="1"/>
  <c r="F79" i="55"/>
  <c r="D79" i="55"/>
  <c r="E79" i="55"/>
  <c r="G79" i="55"/>
  <c r="B80" i="55" a="1"/>
  <c r="B80" i="55" s="1"/>
  <c r="G80" i="55" l="1"/>
  <c r="E80" i="55"/>
  <c r="D80" i="55"/>
  <c r="F80" i="55"/>
  <c r="C80" i="55"/>
  <c r="B81" i="55" a="1"/>
  <c r="B81" i="55" s="1"/>
  <c r="E81" i="55" l="1"/>
  <c r="C81" i="55"/>
  <c r="G81" i="55"/>
  <c r="F81" i="55"/>
  <c r="D81" i="55"/>
  <c r="B82" i="55" a="1"/>
  <c r="B82" i="55" s="1"/>
  <c r="E82" i="55" l="1"/>
  <c r="G82" i="55"/>
  <c r="C82" i="55"/>
  <c r="D82" i="55"/>
  <c r="F82" i="55"/>
  <c r="B83" i="55" a="1"/>
  <c r="B83" i="55" s="1"/>
  <c r="C83" i="55" l="1"/>
  <c r="G83" i="55"/>
  <c r="D83" i="55"/>
  <c r="E83" i="55"/>
  <c r="F83" i="55"/>
  <c r="B84" i="55" a="1"/>
  <c r="B84" i="55" s="1"/>
  <c r="F84" i="55" l="1"/>
  <c r="G84" i="55"/>
  <c r="C84" i="55"/>
  <c r="E84" i="55"/>
  <c r="D84" i="55"/>
  <c r="B85" i="55" a="1"/>
  <c r="B85" i="55" s="1"/>
  <c r="C85" i="55" l="1"/>
  <c r="F85" i="55"/>
  <c r="D85" i="55"/>
  <c r="E85" i="55"/>
  <c r="G85" i="55"/>
  <c r="B86" i="55" a="1"/>
  <c r="B86" i="55" s="1"/>
  <c r="D86" i="55" l="1"/>
  <c r="C86" i="55"/>
  <c r="E86" i="55"/>
  <c r="F86" i="55"/>
  <c r="G86" i="55"/>
  <c r="B87" i="55" a="1"/>
  <c r="B87" i="55" s="1"/>
  <c r="G87" i="55" l="1"/>
  <c r="D87" i="55"/>
  <c r="E87" i="55"/>
  <c r="F87" i="55"/>
  <c r="C87" i="55"/>
  <c r="B88" i="55" a="1"/>
  <c r="B88" i="55" s="1"/>
  <c r="F88" i="55" l="1"/>
  <c r="G88" i="55"/>
  <c r="C88" i="55"/>
  <c r="E88" i="55"/>
  <c r="D88" i="55"/>
  <c r="B89" i="55" a="1"/>
  <c r="B89" i="55" s="1"/>
  <c r="F89" i="55" l="1"/>
  <c r="G89" i="55"/>
  <c r="D89" i="55"/>
  <c r="C89" i="55"/>
  <c r="E89" i="55"/>
  <c r="B90" i="55" a="1"/>
  <c r="B90" i="55" s="1"/>
  <c r="G90" i="55" l="1"/>
  <c r="C90" i="55"/>
  <c r="E90" i="55"/>
  <c r="D90" i="55"/>
  <c r="F90" i="55"/>
  <c r="B91" i="55" a="1"/>
  <c r="B91" i="55" s="1"/>
  <c r="F91" i="55" l="1"/>
  <c r="C91" i="55"/>
  <c r="E91" i="55"/>
  <c r="G91" i="55"/>
  <c r="D91" i="55"/>
  <c r="B92" i="55" a="1"/>
  <c r="B92" i="55" s="1"/>
  <c r="G92" i="55" l="1"/>
  <c r="F92" i="55"/>
  <c r="D92" i="55"/>
  <c r="C92" i="55"/>
  <c r="E92" i="55"/>
  <c r="B93" i="55" a="1"/>
  <c r="B93" i="55" s="1"/>
  <c r="C93" i="55" l="1"/>
  <c r="F93" i="55"/>
  <c r="D93" i="55"/>
  <c r="E93" i="55"/>
  <c r="G93" i="55"/>
  <c r="B94" i="55" a="1"/>
  <c r="B94" i="55" s="1"/>
  <c r="F94" i="55" l="1"/>
  <c r="D94" i="55"/>
  <c r="E94" i="55"/>
  <c r="G94" i="55"/>
  <c r="C94" i="55"/>
  <c r="B95" i="55" a="1"/>
  <c r="B95" i="55" s="1"/>
  <c r="D95" i="55" l="1"/>
  <c r="E95" i="55"/>
  <c r="C95" i="55"/>
  <c r="F95" i="55"/>
  <c r="G95" i="55"/>
  <c r="B96" i="55" a="1"/>
  <c r="B96" i="55" s="1"/>
  <c r="F96" i="55" l="1"/>
  <c r="G96" i="55"/>
  <c r="C96" i="55"/>
  <c r="D96" i="55"/>
  <c r="E96" i="55"/>
  <c r="B97" i="55" a="1"/>
  <c r="B97" i="55" s="1"/>
  <c r="C97" i="55" l="1"/>
  <c r="G97" i="55"/>
  <c r="D97" i="55"/>
  <c r="E97" i="55"/>
  <c r="F97" i="55"/>
  <c r="B98" i="55" a="1"/>
  <c r="B98" i="55" s="1"/>
  <c r="G98" i="55" l="1"/>
  <c r="E98" i="55"/>
  <c r="F98" i="55"/>
  <c r="C98" i="55"/>
  <c r="D98" i="55"/>
  <c r="B99" i="55" a="1"/>
  <c r="B99" i="55" s="1"/>
  <c r="D99" i="55" l="1"/>
  <c r="G99" i="55"/>
  <c r="E99" i="55"/>
  <c r="F99" i="55"/>
  <c r="C99" i="55"/>
  <c r="B100" i="55" a="1"/>
  <c r="B100" i="55" s="1"/>
  <c r="G100" i="55" l="1"/>
  <c r="C100" i="55"/>
  <c r="E100" i="55"/>
  <c r="D100" i="55"/>
  <c r="F100" i="55"/>
  <c r="B101" i="55" a="1"/>
  <c r="B101" i="55" s="1"/>
  <c r="G101" i="55" l="1"/>
  <c r="D101" i="55"/>
  <c r="E101" i="55"/>
  <c r="C101" i="55"/>
  <c r="F101" i="55"/>
  <c r="B102" i="55" a="1"/>
  <c r="B102" i="55" s="1"/>
  <c r="C102" i="55" l="1"/>
  <c r="F102" i="55"/>
  <c r="D102" i="55"/>
  <c r="E102" i="55"/>
  <c r="G102" i="55"/>
  <c r="B103" i="55" a="1"/>
  <c r="B103" i="55" s="1"/>
  <c r="E103" i="55" l="1"/>
  <c r="C103" i="55"/>
  <c r="F103" i="55"/>
  <c r="G103" i="55"/>
  <c r="D103" i="55"/>
  <c r="B104" i="55" a="1"/>
  <c r="B104" i="55" s="1"/>
  <c r="D104" i="55" l="1"/>
  <c r="F104" i="55"/>
  <c r="C104" i="55"/>
  <c r="E104" i="55"/>
  <c r="G104" i="55"/>
  <c r="B105" i="55" a="1"/>
  <c r="B105" i="55" s="1"/>
  <c r="D105" i="55" l="1"/>
  <c r="F105" i="55"/>
  <c r="G105" i="55"/>
  <c r="E105" i="55"/>
  <c r="C105" i="55"/>
  <c r="B106" i="55" a="1"/>
  <c r="B106" i="55" s="1"/>
  <c r="G106" i="55" l="1"/>
  <c r="D106" i="55"/>
  <c r="C106" i="55"/>
  <c r="E106" i="55"/>
  <c r="F106" i="55"/>
  <c r="B107" i="55" a="1"/>
  <c r="B107" i="55" s="1"/>
  <c r="F107" i="55" l="1"/>
  <c r="C107" i="55"/>
  <c r="G107" i="55"/>
  <c r="E107" i="55"/>
  <c r="D107" i="55"/>
  <c r="B108" i="55" a="1"/>
  <c r="B108" i="55" s="1"/>
  <c r="G108" i="55" l="1"/>
  <c r="D108" i="55"/>
  <c r="C108" i="55"/>
  <c r="E108" i="55"/>
  <c r="F108" i="55"/>
  <c r="B109" i="55" a="1"/>
  <c r="B109" i="55" s="1"/>
  <c r="D109" i="55" l="1"/>
  <c r="C109" i="55"/>
  <c r="F109" i="55"/>
  <c r="E109" i="55"/>
  <c r="G109" i="55"/>
  <c r="B110" i="55" a="1"/>
  <c r="B110" i="55" s="1"/>
  <c r="G110" i="55" l="1"/>
  <c r="E110" i="55"/>
  <c r="C110" i="55"/>
  <c r="D110" i="55"/>
  <c r="F110" i="55"/>
  <c r="B111" i="55" a="1"/>
  <c r="B111" i="55" s="1"/>
  <c r="F111" i="55" l="1"/>
  <c r="D111" i="55"/>
  <c r="E111" i="55"/>
  <c r="G111" i="55"/>
  <c r="C111" i="55"/>
  <c r="B112" i="55" a="1"/>
  <c r="B112" i="55" s="1"/>
  <c r="D112" i="55" l="1"/>
  <c r="F112" i="55"/>
  <c r="C112" i="55"/>
  <c r="E112" i="55"/>
  <c r="G112" i="55"/>
  <c r="B113" i="55" a="1"/>
  <c r="B113" i="55" s="1"/>
  <c r="G113" i="55" l="1"/>
  <c r="F113" i="55"/>
  <c r="E113" i="55"/>
  <c r="C113" i="55"/>
  <c r="D113" i="55"/>
  <c r="B114" i="55" a="1"/>
  <c r="B114" i="55" s="1"/>
  <c r="G114" i="55" l="1"/>
  <c r="C114" i="55"/>
  <c r="F114" i="55"/>
  <c r="E114" i="55"/>
  <c r="D114" i="55"/>
  <c r="B115" i="55" a="1"/>
  <c r="B115" i="55" s="1"/>
  <c r="G115" i="55" l="1"/>
  <c r="D115" i="55"/>
  <c r="E115" i="55"/>
  <c r="F115" i="55"/>
  <c r="C115" i="55"/>
  <c r="B116" i="55" a="1"/>
  <c r="B116" i="55" s="1"/>
  <c r="G116" i="55" l="1"/>
  <c r="D116" i="55"/>
  <c r="F116" i="55"/>
  <c r="C116" i="55"/>
  <c r="E116" i="55"/>
  <c r="B117" i="55" a="1"/>
  <c r="B117" i="55" s="1"/>
  <c r="G117" i="55" l="1"/>
  <c r="C117" i="55"/>
  <c r="F117" i="55"/>
  <c r="D117" i="55"/>
  <c r="E117" i="55"/>
  <c r="B118" i="55" a="1"/>
  <c r="B118" i="55" s="1"/>
  <c r="C118" i="55" l="1"/>
  <c r="E118" i="55"/>
  <c r="G118" i="55"/>
  <c r="D118" i="55"/>
  <c r="F118" i="55"/>
  <c r="B119" i="55" a="1"/>
  <c r="B119" i="55" s="1"/>
  <c r="F119" i="55" l="1"/>
  <c r="D119" i="55"/>
  <c r="E119" i="55"/>
  <c r="G119" i="55"/>
  <c r="C119" i="55"/>
  <c r="B120" i="55" a="1"/>
  <c r="B120" i="55" s="1"/>
  <c r="F120" i="55" l="1"/>
  <c r="C120" i="55"/>
  <c r="G120" i="55"/>
  <c r="D120" i="55"/>
  <c r="E120" i="55"/>
  <c r="B121" i="55" a="1"/>
  <c r="B121" i="55" s="1"/>
  <c r="G121" i="55" l="1"/>
  <c r="E121" i="55"/>
  <c r="C121" i="55"/>
  <c r="F121" i="55"/>
  <c r="D121" i="55"/>
  <c r="B122" i="55" a="1"/>
  <c r="B122" i="55" s="1"/>
  <c r="G122" i="55" l="1"/>
  <c r="C122" i="55"/>
  <c r="D122" i="55"/>
  <c r="F122" i="55"/>
  <c r="E122" i="55"/>
  <c r="B123" i="55" a="1"/>
  <c r="B123" i="55" s="1"/>
  <c r="F123" i="55" l="1"/>
  <c r="C123" i="55"/>
  <c r="G123" i="55"/>
  <c r="E123" i="55"/>
  <c r="D123" i="55"/>
  <c r="B124" i="55" a="1"/>
  <c r="B124" i="55" s="1"/>
  <c r="G124" i="55" l="1"/>
  <c r="F124" i="55"/>
  <c r="D124" i="55"/>
  <c r="C124" i="55"/>
  <c r="E124" i="55"/>
  <c r="B125" i="55" a="1"/>
  <c r="B125" i="55" s="1"/>
  <c r="G125" i="55" l="1"/>
  <c r="C125" i="55"/>
  <c r="F125" i="55"/>
  <c r="D125" i="55"/>
  <c r="E125" i="55"/>
  <c r="B126" i="55" a="1"/>
  <c r="B126" i="55" s="1"/>
  <c r="D126" i="55" l="1"/>
  <c r="E126" i="55"/>
  <c r="C126" i="55"/>
  <c r="F126" i="55"/>
  <c r="G126" i="55"/>
  <c r="B127" i="55" a="1"/>
  <c r="B127" i="55" s="1"/>
  <c r="F127" i="55" l="1"/>
  <c r="D127" i="55"/>
  <c r="E127" i="55"/>
  <c r="G127" i="55"/>
  <c r="C127" i="55"/>
  <c r="B128" i="55" a="1"/>
  <c r="B128" i="55" s="1"/>
  <c r="C128" i="55" l="1"/>
  <c r="E128" i="55"/>
  <c r="F128" i="55"/>
  <c r="D128" i="55"/>
  <c r="G128" i="55"/>
  <c r="B129" i="55" a="1"/>
  <c r="B129" i="55" s="1"/>
  <c r="G129" i="55" l="1"/>
  <c r="F129" i="55"/>
  <c r="D129" i="55"/>
  <c r="C129" i="55"/>
  <c r="E129" i="55"/>
  <c r="B130" i="55" a="1"/>
  <c r="B130" i="55" s="1"/>
  <c r="G130" i="55" l="1"/>
  <c r="C130" i="55"/>
  <c r="F130" i="55"/>
  <c r="E130" i="55"/>
  <c r="D130" i="55"/>
  <c r="B131" i="55" a="1"/>
  <c r="B131" i="55" s="1"/>
  <c r="G131" i="55" l="1"/>
  <c r="C131" i="55"/>
  <c r="F131" i="55"/>
  <c r="E131" i="55"/>
  <c r="D131" i="55"/>
  <c r="B132" i="55" a="1"/>
  <c r="B132" i="55" s="1"/>
  <c r="G132" i="55" l="1"/>
  <c r="C132" i="55"/>
  <c r="E132" i="55"/>
  <c r="D132" i="55"/>
  <c r="F132" i="55"/>
  <c r="B133" i="55" a="1"/>
  <c r="B133" i="55" s="1"/>
  <c r="G133" i="55" l="1"/>
  <c r="D133" i="55"/>
  <c r="E133" i="55"/>
  <c r="C133" i="55"/>
  <c r="F133" i="55"/>
  <c r="B134" i="55" a="1"/>
  <c r="B134" i="55" s="1"/>
  <c r="C134" i="55" l="1"/>
  <c r="E134" i="55"/>
  <c r="D134" i="55"/>
  <c r="G134" i="55"/>
  <c r="F134" i="55"/>
  <c r="B135" i="55" a="1"/>
  <c r="B135" i="55" s="1"/>
  <c r="E135" i="55" l="1"/>
  <c r="C135" i="55"/>
  <c r="F135" i="55"/>
  <c r="G135" i="55"/>
  <c r="D135" i="55"/>
  <c r="B136" i="55" a="1"/>
  <c r="B136" i="55" s="1"/>
  <c r="D136" i="55" l="1"/>
  <c r="F136" i="55"/>
  <c r="C136" i="55"/>
  <c r="E136" i="55"/>
  <c r="G136" i="55"/>
  <c r="B137" i="55" a="1"/>
  <c r="B137" i="55" s="1"/>
  <c r="D137" i="55" l="1"/>
  <c r="F137" i="55"/>
  <c r="G137" i="55"/>
  <c r="E137" i="55"/>
  <c r="C137" i="55"/>
  <c r="B138" i="55" a="1"/>
  <c r="B138" i="55" s="1"/>
  <c r="G138" i="55" l="1"/>
  <c r="C138" i="55"/>
  <c r="D138" i="55"/>
  <c r="F138" i="55"/>
  <c r="E138" i="55"/>
  <c r="B139" i="55" a="1"/>
  <c r="B139" i="55" s="1"/>
  <c r="F139" i="55" l="1"/>
  <c r="C139" i="55"/>
  <c r="E139" i="55"/>
  <c r="G139" i="55"/>
  <c r="D139" i="55"/>
  <c r="B140" i="55" a="1"/>
  <c r="B140" i="55" s="1"/>
  <c r="C140" i="55" l="1"/>
  <c r="E140" i="55"/>
  <c r="F140" i="55"/>
  <c r="G140" i="55"/>
  <c r="D140" i="55"/>
  <c r="B141" i="55" a="1"/>
  <c r="B141" i="55" s="1"/>
  <c r="G141" i="55" l="1"/>
  <c r="F141" i="55"/>
  <c r="D141" i="55"/>
  <c r="E141" i="55"/>
  <c r="C141" i="55"/>
  <c r="B142" i="55" a="1"/>
  <c r="B142" i="55" s="1"/>
  <c r="C142" i="55" l="1"/>
  <c r="D142" i="55"/>
  <c r="E142" i="55"/>
  <c r="G142" i="55"/>
  <c r="F142" i="55"/>
  <c r="B143" i="55" a="1"/>
  <c r="B143" i="55" s="1"/>
  <c r="D143" i="55" l="1"/>
  <c r="F143" i="55"/>
  <c r="G143" i="55"/>
  <c r="C143" i="55"/>
  <c r="E143" i="55"/>
  <c r="B144" i="55" a="1"/>
  <c r="B144" i="55" s="1"/>
  <c r="D144" i="55" l="1"/>
  <c r="C144" i="55"/>
  <c r="E144" i="55"/>
  <c r="G144" i="55"/>
  <c r="F144" i="55"/>
  <c r="B145" i="55" a="1"/>
  <c r="B145" i="55" s="1"/>
  <c r="D145" i="55" l="1"/>
  <c r="F145" i="55"/>
  <c r="G145" i="55"/>
  <c r="E145" i="55"/>
  <c r="C145" i="55"/>
  <c r="B146" i="55" a="1"/>
  <c r="B146" i="55" s="1"/>
  <c r="G146" i="55" l="1"/>
  <c r="C146" i="55"/>
  <c r="D146" i="55"/>
  <c r="F146" i="55"/>
  <c r="E146" i="55"/>
  <c r="B147" i="55" a="1"/>
  <c r="B147" i="55" s="1"/>
  <c r="G147" i="55" l="1"/>
  <c r="D147" i="55"/>
  <c r="E147" i="55"/>
  <c r="F147" i="55"/>
  <c r="C147" i="55"/>
  <c r="B148" i="55" a="1"/>
  <c r="B148" i="55" s="1"/>
  <c r="C148" i="55" l="1"/>
  <c r="E148" i="55"/>
  <c r="D148" i="55"/>
  <c r="G148" i="55"/>
  <c r="F148" i="55"/>
  <c r="B149" i="55" a="1"/>
  <c r="B149" i="55" s="1"/>
  <c r="G149" i="55" l="1"/>
  <c r="E149" i="55"/>
  <c r="C149" i="55"/>
  <c r="F149" i="55"/>
  <c r="D149" i="55"/>
  <c r="B150" i="55" a="1"/>
  <c r="B150" i="55" s="1"/>
  <c r="D150" i="55" l="1"/>
  <c r="C150" i="55"/>
  <c r="E150" i="55"/>
  <c r="F150" i="55"/>
  <c r="G150" i="55"/>
  <c r="B151" i="55" a="1"/>
  <c r="B151" i="55" s="1"/>
  <c r="F151" i="55" l="1"/>
  <c r="E151" i="55"/>
  <c r="G151" i="55"/>
  <c r="C151" i="55"/>
  <c r="D151" i="55"/>
  <c r="B152" i="55" a="1"/>
  <c r="B152" i="55" s="1"/>
  <c r="C152" i="55" l="1"/>
  <c r="G152" i="55"/>
  <c r="F152" i="55"/>
  <c r="D152" i="55"/>
  <c r="E152" i="55"/>
  <c r="B153" i="55" a="1"/>
  <c r="B153" i="55" s="1"/>
  <c r="E153" i="55" l="1"/>
  <c r="F153" i="55"/>
  <c r="C153" i="55"/>
  <c r="G153" i="55"/>
  <c r="D153" i="55"/>
  <c r="B154" i="55" a="1"/>
  <c r="B154" i="55" s="1"/>
  <c r="F154" i="55" l="1"/>
  <c r="E154" i="55"/>
  <c r="G154" i="55"/>
  <c r="D154" i="55"/>
  <c r="C154" i="55"/>
  <c r="B155" i="55" a="1"/>
  <c r="B155" i="55" s="1"/>
  <c r="F155" i="55" l="1"/>
  <c r="C155" i="55"/>
  <c r="G155" i="55"/>
  <c r="D155" i="55"/>
  <c r="E155" i="55"/>
  <c r="B156" i="55" a="1"/>
  <c r="B156" i="55" s="1"/>
  <c r="C156" i="55" l="1"/>
  <c r="D156" i="55"/>
  <c r="G156" i="55"/>
  <c r="E156" i="55"/>
  <c r="F156" i="55"/>
  <c r="B157" i="55" a="1"/>
  <c r="B157" i="55" s="1"/>
  <c r="G157" i="55" l="1"/>
  <c r="E157" i="55"/>
  <c r="D157" i="55"/>
  <c r="C157" i="55"/>
  <c r="F157" i="55"/>
  <c r="B158" i="55" a="1"/>
  <c r="B158" i="55" s="1"/>
  <c r="C158" i="55" l="1"/>
  <c r="D158" i="55"/>
  <c r="G158" i="55"/>
  <c r="F158" i="55"/>
  <c r="E158" i="55"/>
  <c r="B159" i="55" a="1"/>
  <c r="B159" i="55" s="1"/>
  <c r="E159" i="55" l="1"/>
  <c r="F159" i="55"/>
  <c r="G159" i="55"/>
  <c r="D159" i="55"/>
  <c r="C159" i="55"/>
  <c r="B160" i="55" a="1"/>
  <c r="B160" i="55" s="1"/>
  <c r="C160" i="55" l="1"/>
  <c r="G160" i="55"/>
  <c r="F160" i="55"/>
  <c r="D160" i="55"/>
  <c r="E160" i="55"/>
  <c r="B161" i="55" a="1"/>
  <c r="B161" i="55" s="1"/>
  <c r="E161" i="55" l="1"/>
  <c r="C161" i="55"/>
  <c r="G161" i="55"/>
  <c r="D161" i="55"/>
  <c r="F161" i="55"/>
  <c r="B162" i="55" a="1"/>
  <c r="B162" i="55" s="1"/>
  <c r="C162" i="55" l="1"/>
  <c r="E162" i="55"/>
  <c r="G162" i="55"/>
  <c r="D162" i="55"/>
  <c r="F162" i="55"/>
  <c r="B163" i="55" a="1"/>
  <c r="B163" i="55" s="1"/>
  <c r="G163" i="55" l="1"/>
  <c r="C163" i="55"/>
  <c r="F163" i="55"/>
  <c r="D163" i="55"/>
  <c r="E163" i="55"/>
  <c r="B164" i="55" a="1"/>
  <c r="B164" i="55" s="1"/>
  <c r="G164" i="55" l="1"/>
  <c r="D164" i="55"/>
  <c r="F164" i="55"/>
  <c r="C164" i="55"/>
  <c r="E164" i="55"/>
  <c r="B165" i="55" a="1"/>
  <c r="B165" i="55" s="1"/>
  <c r="G165" i="55" l="1"/>
  <c r="C165" i="55"/>
  <c r="F165" i="55"/>
  <c r="D165" i="55"/>
  <c r="E165" i="55"/>
  <c r="B166" i="55" a="1"/>
  <c r="B166" i="55" s="1"/>
  <c r="C166" i="55" l="1"/>
  <c r="F166" i="55"/>
  <c r="D166" i="55"/>
  <c r="E166" i="55"/>
  <c r="G166" i="55"/>
  <c r="B167" i="55" a="1"/>
  <c r="B167" i="55" s="1"/>
  <c r="F167" i="55" l="1"/>
  <c r="D167" i="55"/>
  <c r="E167" i="55"/>
  <c r="G167" i="55"/>
  <c r="C167" i="55"/>
  <c r="B168" i="55" a="1"/>
  <c r="B168" i="55" s="1"/>
  <c r="D168" i="55" l="1"/>
  <c r="F168" i="55"/>
  <c r="G168" i="55"/>
  <c r="C168" i="55"/>
  <c r="E168" i="55"/>
  <c r="B169" i="55" a="1"/>
  <c r="B169" i="55" s="1"/>
  <c r="D169" i="55" l="1"/>
  <c r="F169" i="55"/>
  <c r="C169" i="55"/>
  <c r="G169" i="55"/>
  <c r="E169" i="55"/>
  <c r="B170" i="55" a="1"/>
  <c r="B170" i="55" s="1"/>
  <c r="G170" i="55" l="1"/>
  <c r="F170" i="55"/>
  <c r="D170" i="55"/>
  <c r="C170" i="55"/>
  <c r="E170" i="55"/>
  <c r="B171" i="55" a="1"/>
  <c r="B171" i="55" s="1"/>
  <c r="F171" i="55" l="1"/>
  <c r="C171" i="55"/>
  <c r="G171" i="55"/>
  <c r="D171" i="55"/>
  <c r="E171" i="55"/>
  <c r="B172" i="55" a="1"/>
  <c r="B172" i="55" s="1"/>
  <c r="G172" i="55" l="1"/>
  <c r="F172" i="55"/>
  <c r="D172" i="55"/>
  <c r="C172" i="55"/>
  <c r="E172" i="55"/>
  <c r="B173" i="55" a="1"/>
  <c r="B173" i="55" s="1"/>
  <c r="G173" i="55" l="1"/>
  <c r="C173" i="55"/>
  <c r="F173" i="55"/>
  <c r="D173" i="55"/>
  <c r="E173" i="55"/>
  <c r="B174" i="55" a="1"/>
  <c r="B174" i="55" s="1"/>
  <c r="G174" i="55" l="1"/>
  <c r="D174" i="55"/>
  <c r="E174" i="55"/>
  <c r="C174" i="55"/>
  <c r="F174" i="55"/>
  <c r="B175" i="55" a="1"/>
  <c r="B175" i="55" s="1"/>
  <c r="D175" i="55" l="1"/>
  <c r="E175" i="55"/>
  <c r="C175" i="55"/>
  <c r="F175" i="55"/>
  <c r="G175" i="55"/>
  <c r="B176" i="55" a="1"/>
  <c r="B176" i="55" s="1"/>
  <c r="C176" i="55" l="1"/>
  <c r="E176" i="55"/>
  <c r="G176" i="55"/>
  <c r="F176" i="55"/>
  <c r="D176" i="55"/>
  <c r="B177" i="55" a="1"/>
  <c r="B177" i="55" s="1"/>
  <c r="G177" i="55" l="1"/>
  <c r="F177" i="55"/>
  <c r="E177" i="55"/>
  <c r="D177" i="55"/>
  <c r="C177" i="55"/>
  <c r="B178" i="55" a="1"/>
  <c r="B178" i="55" s="1"/>
  <c r="G178" i="55" l="1"/>
  <c r="C178" i="55"/>
  <c r="E178" i="55"/>
  <c r="D178" i="55"/>
  <c r="F178" i="55"/>
  <c r="B179" i="55" a="1"/>
  <c r="B179" i="55" s="1"/>
  <c r="G179" i="55" l="1"/>
  <c r="D179" i="55"/>
  <c r="E179" i="55"/>
  <c r="C179" i="55"/>
  <c r="F179" i="55"/>
  <c r="B180" i="55" a="1"/>
  <c r="B180" i="55" s="1"/>
  <c r="G180" i="55" l="1"/>
  <c r="C180" i="55"/>
  <c r="E180" i="55"/>
  <c r="D180" i="55"/>
  <c r="F180" i="55"/>
  <c r="B181" i="55" a="1"/>
  <c r="B181" i="55" s="1"/>
  <c r="G181" i="55" l="1"/>
  <c r="C181" i="55"/>
  <c r="F181" i="55"/>
  <c r="D181" i="55"/>
  <c r="E181" i="55"/>
  <c r="B182" i="55" a="1"/>
  <c r="B182" i="55" s="1"/>
  <c r="C182" i="55" l="1"/>
  <c r="E182" i="55"/>
  <c r="G182" i="55"/>
  <c r="D182" i="55"/>
  <c r="F182" i="55"/>
  <c r="B183" i="55" a="1"/>
  <c r="B183" i="55" s="1"/>
  <c r="F183" i="55" l="1"/>
  <c r="D183" i="55"/>
  <c r="E183" i="55"/>
  <c r="G183" i="55"/>
  <c r="C183" i="55"/>
  <c r="B184" i="55" a="1"/>
  <c r="B184" i="55" s="1"/>
  <c r="D184" i="55" l="1"/>
  <c r="F184" i="55"/>
  <c r="G184" i="55"/>
  <c r="C184" i="55"/>
  <c r="E184" i="55"/>
  <c r="B185" i="55" a="1"/>
  <c r="B185" i="55" s="1"/>
  <c r="D185" i="55" l="1"/>
  <c r="G185" i="55"/>
  <c r="C185" i="55"/>
  <c r="F185" i="55"/>
  <c r="E185" i="55"/>
  <c r="B186" i="55" a="1"/>
  <c r="B186" i="55" s="1"/>
  <c r="D186" i="55" l="1"/>
  <c r="F186" i="55"/>
  <c r="C186" i="55"/>
  <c r="G186" i="55"/>
  <c r="E186" i="55"/>
  <c r="B187" i="55" a="1"/>
  <c r="B187" i="55" s="1"/>
  <c r="G187" i="55" l="1"/>
  <c r="F187" i="55"/>
  <c r="D187" i="55"/>
  <c r="E187" i="55"/>
  <c r="C187" i="55"/>
  <c r="B188" i="55" a="1"/>
  <c r="B188" i="55" s="1"/>
  <c r="G188" i="55" l="1"/>
  <c r="F188" i="55"/>
  <c r="C188" i="55"/>
  <c r="E188" i="55"/>
  <c r="D188" i="55"/>
  <c r="B189" i="55" a="1"/>
  <c r="B189" i="55" s="1"/>
  <c r="G189" i="55" l="1"/>
  <c r="E189" i="55"/>
  <c r="D189" i="55"/>
  <c r="C189" i="55"/>
  <c r="F189" i="55"/>
  <c r="B190" i="55" a="1"/>
  <c r="B190" i="55" s="1"/>
  <c r="E190" i="55" l="1"/>
  <c r="C190" i="55"/>
  <c r="F190" i="55"/>
  <c r="G190" i="55"/>
  <c r="D190" i="55"/>
  <c r="B191" i="55" a="1"/>
  <c r="B191" i="55" s="1"/>
  <c r="G191" i="55" l="1"/>
  <c r="E191" i="55"/>
  <c r="F191" i="55"/>
  <c r="D191" i="55"/>
  <c r="C191" i="55"/>
  <c r="B192" i="55" a="1"/>
  <c r="B192" i="55" s="1"/>
  <c r="C192" i="55" l="1"/>
  <c r="E192" i="55"/>
  <c r="G192" i="55"/>
  <c r="D192" i="55"/>
  <c r="F192" i="55"/>
  <c r="B193" i="55" a="1"/>
  <c r="B193" i="55" s="1"/>
  <c r="G193" i="55" l="1"/>
  <c r="F193" i="55"/>
  <c r="D193" i="55"/>
  <c r="E193" i="55"/>
  <c r="C193" i="55"/>
  <c r="B194" i="55" a="1"/>
  <c r="B194" i="55" s="1"/>
  <c r="C194" i="55" l="1"/>
  <c r="E194" i="55"/>
  <c r="D194" i="55"/>
  <c r="G194" i="55"/>
  <c r="F194" i="55"/>
  <c r="B195" i="55" a="1"/>
  <c r="B195" i="55" s="1"/>
  <c r="G195" i="55" l="1"/>
  <c r="F195" i="55"/>
  <c r="D195" i="55"/>
  <c r="E195" i="55"/>
  <c r="C195" i="55"/>
  <c r="B196" i="55" a="1"/>
  <c r="B196" i="55" s="1"/>
  <c r="G196" i="55" l="1"/>
  <c r="C196" i="55"/>
  <c r="D196" i="55"/>
  <c r="F196" i="55"/>
  <c r="E196" i="55"/>
  <c r="B197" i="55" a="1"/>
  <c r="B197" i="55" s="1"/>
  <c r="D197" i="55" l="1"/>
  <c r="E197" i="55"/>
  <c r="F197" i="55"/>
  <c r="G197" i="55"/>
  <c r="C197" i="55"/>
  <c r="B198" i="55" a="1"/>
  <c r="B198" i="55" s="1"/>
  <c r="G198" i="55" l="1"/>
  <c r="C198" i="55"/>
  <c r="F198" i="55"/>
  <c r="D198" i="55"/>
  <c r="E198" i="55"/>
  <c r="B199" i="55" a="1"/>
  <c r="B199" i="55" s="1"/>
  <c r="D199" i="55" l="1"/>
  <c r="E199" i="55"/>
  <c r="G199" i="55"/>
  <c r="C199" i="55"/>
  <c r="F199" i="55"/>
  <c r="B200" i="55" a="1"/>
  <c r="B200" i="55" s="1"/>
  <c r="F200" i="55" l="1"/>
  <c r="G200" i="55"/>
  <c r="C200" i="55"/>
  <c r="E200" i="55"/>
  <c r="D200" i="55"/>
  <c r="B201" i="55" a="1"/>
  <c r="B201" i="55" s="1"/>
  <c r="F201" i="55" l="1"/>
  <c r="C201" i="55"/>
  <c r="G201" i="55"/>
  <c r="E201" i="55"/>
  <c r="D201" i="55"/>
  <c r="B202" i="55" a="1"/>
  <c r="B202" i="55" s="1"/>
  <c r="E202" i="55" l="1"/>
  <c r="C202" i="55"/>
  <c r="F202" i="55"/>
  <c r="G202" i="55"/>
  <c r="D202" i="55"/>
  <c r="B203" i="55" a="1"/>
  <c r="B203" i="55" s="1"/>
  <c r="D203" i="55" l="1"/>
  <c r="G203" i="55"/>
  <c r="E203" i="55"/>
  <c r="C203" i="55"/>
  <c r="F203" i="55"/>
  <c r="B204" i="55" a="1"/>
  <c r="B204" i="55" s="1"/>
  <c r="F204" i="55" l="1"/>
  <c r="D204" i="55"/>
  <c r="E204" i="55"/>
  <c r="C204" i="55"/>
  <c r="G204" i="55"/>
  <c r="B205" i="55" a="1"/>
  <c r="B205" i="55" s="1"/>
  <c r="E205" i="55" l="1"/>
  <c r="C205" i="55"/>
  <c r="G205" i="55"/>
  <c r="D205" i="55"/>
  <c r="F205" i="55"/>
  <c r="B206" i="55" a="1"/>
  <c r="B206" i="55" s="1"/>
  <c r="G206" i="55" l="1"/>
  <c r="C206" i="55"/>
  <c r="F206" i="55"/>
  <c r="D206" i="55"/>
  <c r="E206" i="55"/>
  <c r="B207" i="55" a="1"/>
  <c r="B207" i="55" s="1"/>
  <c r="D207" i="55" l="1"/>
  <c r="E207" i="55"/>
  <c r="G207" i="55"/>
  <c r="C207" i="55"/>
  <c r="F207" i="55"/>
  <c r="B208" i="55" a="1"/>
  <c r="B208" i="55" s="1"/>
  <c r="F208" i="55" l="1"/>
  <c r="G208" i="55"/>
  <c r="C208" i="55"/>
  <c r="E208" i="55"/>
  <c r="D208" i="55"/>
  <c r="B209" i="55" a="1"/>
  <c r="B209" i="55" s="1"/>
  <c r="F209" i="55" l="1"/>
  <c r="D209" i="55"/>
  <c r="E209" i="55"/>
  <c r="C209" i="55"/>
  <c r="G209" i="55"/>
  <c r="B210" i="55" a="1"/>
  <c r="B210" i="55" s="1"/>
  <c r="C210" i="55" l="1"/>
  <c r="E210" i="55"/>
  <c r="D210" i="55"/>
  <c r="G210" i="55"/>
  <c r="F210" i="55"/>
  <c r="B211" i="55" a="1"/>
  <c r="B211" i="55" s="1"/>
  <c r="G211" i="55" l="1"/>
  <c r="F211" i="55"/>
  <c r="D211" i="55"/>
  <c r="E211" i="55"/>
  <c r="C211" i="55"/>
  <c r="B212" i="55" a="1"/>
  <c r="B212" i="55" s="1"/>
  <c r="G212" i="55" l="1"/>
  <c r="F212" i="55"/>
  <c r="D212" i="55"/>
  <c r="C212" i="55"/>
  <c r="E212" i="55"/>
  <c r="B213" i="55" a="1"/>
  <c r="B213" i="55" s="1"/>
  <c r="C213" i="55" l="1"/>
  <c r="F213" i="55"/>
  <c r="G213" i="55"/>
  <c r="D213" i="55"/>
  <c r="E213" i="55"/>
  <c r="B214" i="55" a="1"/>
  <c r="B214" i="55" s="1"/>
  <c r="F214" i="55" l="1"/>
  <c r="C214" i="55"/>
  <c r="E214" i="55"/>
  <c r="G214" i="55"/>
  <c r="D214" i="55"/>
  <c r="B215" i="55" a="1"/>
  <c r="B215" i="55" s="1"/>
  <c r="C215" i="55" l="1"/>
  <c r="F215" i="55"/>
  <c r="G215" i="55"/>
  <c r="D215" i="55"/>
  <c r="E215" i="55"/>
  <c r="B216" i="55" a="1"/>
  <c r="B216" i="55" s="1"/>
  <c r="E216" i="55" l="1"/>
  <c r="G216" i="55"/>
  <c r="D216" i="55"/>
  <c r="F216" i="55"/>
  <c r="C216" i="55"/>
  <c r="B217" i="55" a="1"/>
  <c r="B217" i="55" s="1"/>
  <c r="G217" i="55" l="1"/>
  <c r="C217" i="55"/>
  <c r="F217" i="55"/>
  <c r="D217" i="55"/>
  <c r="E217" i="55"/>
  <c r="B218" i="55" a="1"/>
  <c r="B218" i="55" s="1"/>
  <c r="C218" i="55" l="1"/>
  <c r="E218" i="55"/>
  <c r="D218" i="55"/>
  <c r="G218" i="55"/>
  <c r="F218" i="55"/>
  <c r="B219" i="55" a="1"/>
  <c r="B219" i="55" s="1"/>
  <c r="F219" i="55" l="1"/>
  <c r="D219" i="55"/>
  <c r="C219" i="55"/>
  <c r="G219" i="55"/>
  <c r="E219" i="55"/>
  <c r="B220" i="55" a="1"/>
  <c r="B220" i="55" s="1"/>
  <c r="G220" i="55" l="1"/>
  <c r="D220" i="55"/>
  <c r="C220" i="55"/>
  <c r="E220" i="55"/>
  <c r="F220" i="55"/>
  <c r="B221" i="55" a="1"/>
  <c r="B221" i="55" s="1"/>
  <c r="C221" i="55" l="1"/>
  <c r="F221" i="55"/>
  <c r="E221" i="55"/>
  <c r="G221" i="55"/>
  <c r="D221" i="55"/>
  <c r="B222" i="55" a="1"/>
  <c r="B222" i="55" s="1"/>
  <c r="D222" i="55" l="1"/>
  <c r="C222" i="55"/>
  <c r="G222" i="55"/>
  <c r="E222" i="55"/>
  <c r="F222" i="55"/>
  <c r="B223" i="55" a="1"/>
  <c r="B223" i="55" s="1"/>
  <c r="D223" i="55" l="1"/>
  <c r="E223" i="55"/>
  <c r="F223" i="55"/>
  <c r="C223" i="55"/>
  <c r="G223" i="55"/>
  <c r="B224" i="55" a="1"/>
  <c r="B224" i="55" s="1"/>
  <c r="F224" i="55" l="1"/>
  <c r="G224" i="55"/>
  <c r="C224" i="55"/>
  <c r="E224" i="55"/>
  <c r="D224" i="55"/>
  <c r="B225" i="55" a="1"/>
  <c r="B225" i="55" s="1"/>
  <c r="F225" i="55" l="1"/>
  <c r="C225" i="55"/>
  <c r="E225" i="55"/>
  <c r="D225" i="55"/>
  <c r="G225" i="55"/>
  <c r="B226" i="55" a="1"/>
  <c r="B226" i="55" s="1"/>
  <c r="E226" i="55" l="1"/>
  <c r="F226" i="55"/>
  <c r="G226" i="55"/>
  <c r="D226" i="55"/>
  <c r="C226" i="55"/>
  <c r="B227" i="55" a="1"/>
  <c r="B227" i="55" s="1"/>
  <c r="C227" i="55" l="1"/>
  <c r="F227" i="55"/>
  <c r="G227" i="55"/>
  <c r="E227" i="55"/>
  <c r="D227" i="55"/>
  <c r="B228" i="55" a="1"/>
  <c r="B228" i="55" s="1"/>
  <c r="D228" i="55" l="1"/>
  <c r="E228" i="55"/>
  <c r="F228" i="55"/>
  <c r="C228" i="55"/>
  <c r="G228" i="55"/>
  <c r="B229" i="55" a="1"/>
  <c r="B229" i="55" s="1"/>
  <c r="C229" i="55" l="1"/>
  <c r="E229" i="55"/>
  <c r="F229" i="55"/>
  <c r="G229" i="55"/>
  <c r="D229" i="55"/>
  <c r="B230" i="55" a="1"/>
  <c r="B230" i="55" s="1"/>
  <c r="F230" i="55" l="1"/>
  <c r="G230" i="55"/>
  <c r="E230" i="55"/>
  <c r="C230" i="55"/>
  <c r="D230" i="55"/>
  <c r="B231" i="55" a="1"/>
  <c r="B231" i="55" s="1"/>
  <c r="C231" i="55" l="1"/>
  <c r="F231" i="55"/>
  <c r="D231" i="55"/>
  <c r="E231" i="55"/>
  <c r="G231" i="55"/>
  <c r="B232" i="55" a="1"/>
  <c r="B232" i="55" s="1"/>
  <c r="D232" i="55" l="1"/>
  <c r="C232" i="55"/>
  <c r="E232" i="55"/>
  <c r="F232" i="55"/>
  <c r="G232" i="55"/>
  <c r="B233" i="55" a="1"/>
  <c r="B233" i="55" s="1"/>
  <c r="F233" i="55" l="1"/>
  <c r="G233" i="55"/>
  <c r="E233" i="55"/>
  <c r="D233" i="55"/>
  <c r="C233" i="55"/>
  <c r="B234" i="55" a="1"/>
  <c r="B234" i="55" s="1"/>
  <c r="C234" i="55" l="1"/>
  <c r="F234" i="55"/>
  <c r="G234" i="55"/>
  <c r="D234" i="55"/>
  <c r="E234" i="55"/>
  <c r="B235" i="55" a="1"/>
  <c r="B235" i="55" s="1"/>
  <c r="E235" i="55" l="1"/>
  <c r="F235" i="55"/>
  <c r="D235" i="55"/>
  <c r="C235" i="55"/>
  <c r="G235" i="55"/>
  <c r="B236" i="55" a="1"/>
  <c r="B236" i="55" s="1"/>
  <c r="F236" i="55" l="1"/>
  <c r="C236" i="55"/>
  <c r="E236" i="55"/>
  <c r="D236" i="55"/>
  <c r="G236" i="55"/>
  <c r="B237" i="55" a="1"/>
  <c r="B237" i="55" s="1"/>
  <c r="E237" i="55" l="1"/>
  <c r="C237" i="55"/>
  <c r="D237" i="55"/>
  <c r="G237" i="55"/>
  <c r="F237" i="55"/>
  <c r="B238" i="55" a="1"/>
  <c r="B238" i="55" s="1"/>
  <c r="C238" i="55" l="1"/>
  <c r="G238" i="55"/>
  <c r="D238" i="55"/>
  <c r="E238" i="55"/>
  <c r="F238" i="55"/>
  <c r="B239" i="55" a="1"/>
  <c r="B239" i="55" s="1"/>
  <c r="E239" i="55" l="1"/>
  <c r="G239" i="55"/>
  <c r="F239" i="55"/>
  <c r="D239" i="55"/>
  <c r="C239" i="55"/>
  <c r="B240" i="55" a="1"/>
  <c r="B240" i="55" s="1"/>
  <c r="G240" i="55" l="1"/>
  <c r="C240" i="55"/>
  <c r="E240" i="55"/>
  <c r="D240" i="55"/>
  <c r="F240" i="55"/>
  <c r="B241" i="55" a="1"/>
  <c r="B241" i="55" s="1"/>
  <c r="F241" i="55" l="1"/>
  <c r="C241" i="55"/>
  <c r="G241" i="55"/>
  <c r="D241" i="55"/>
  <c r="E241" i="55"/>
  <c r="B242" i="55" a="1"/>
  <c r="B242" i="55" s="1"/>
  <c r="D242" i="55" l="1"/>
  <c r="F242" i="55"/>
  <c r="C242" i="55"/>
  <c r="G242" i="55"/>
  <c r="E242" i="55"/>
  <c r="B243" i="55" a="1"/>
  <c r="B243" i="55" s="1"/>
  <c r="G243" i="55" l="1"/>
  <c r="F243" i="55"/>
  <c r="D243" i="55"/>
  <c r="E243" i="55"/>
  <c r="C243" i="55"/>
  <c r="B244" i="55" a="1"/>
  <c r="B244" i="55" s="1"/>
  <c r="D244" i="55" l="1"/>
  <c r="C244" i="55"/>
  <c r="E244" i="55"/>
  <c r="G244" i="55"/>
  <c r="F244" i="55"/>
  <c r="B245" i="55" a="1"/>
  <c r="B245" i="55" s="1"/>
  <c r="E245" i="55" l="1"/>
  <c r="F245" i="55"/>
  <c r="G245" i="55"/>
  <c r="D245" i="55"/>
  <c r="C245" i="55"/>
  <c r="B246" i="55" a="1"/>
  <c r="B246" i="55" s="1"/>
  <c r="C246" i="55" l="1"/>
  <c r="D246" i="55"/>
  <c r="G246" i="55"/>
  <c r="E246" i="55"/>
  <c r="F246" i="55"/>
  <c r="B247" i="55" a="1"/>
  <c r="B247" i="55" s="1"/>
  <c r="E247" i="55" l="1"/>
  <c r="G247" i="55"/>
  <c r="C247" i="55"/>
  <c r="F247" i="55"/>
  <c r="D247" i="55"/>
  <c r="B248" i="55" a="1"/>
  <c r="B248" i="55" s="1"/>
  <c r="G248" i="55" l="1"/>
  <c r="C248" i="55"/>
  <c r="D248" i="55"/>
  <c r="F248" i="55"/>
  <c r="E248" i="55"/>
  <c r="B249" i="55" a="1"/>
  <c r="B249" i="55" s="1"/>
  <c r="G249" i="55" l="1"/>
  <c r="E249" i="55"/>
  <c r="D249" i="55"/>
  <c r="C249" i="55"/>
  <c r="F249" i="55"/>
  <c r="B250" i="55" a="1"/>
  <c r="B250" i="55" s="1"/>
  <c r="D250" i="55" l="1"/>
  <c r="F250" i="55"/>
  <c r="C250" i="55"/>
  <c r="G250" i="55"/>
  <c r="E250" i="55"/>
  <c r="B251" i="55" a="1"/>
  <c r="B251" i="55" s="1"/>
  <c r="F251" i="55" l="1"/>
  <c r="G251" i="55"/>
  <c r="D251" i="55"/>
  <c r="E251" i="55"/>
  <c r="C251" i="55"/>
  <c r="B252" i="55" a="1"/>
  <c r="B252" i="55" s="1"/>
  <c r="C252" i="55" l="1"/>
  <c r="F252" i="55"/>
  <c r="D252" i="55"/>
  <c r="G252" i="55"/>
  <c r="E252" i="55"/>
  <c r="B253" i="55" a="1"/>
  <c r="B253" i="55" s="1"/>
  <c r="E253" i="55" l="1"/>
  <c r="F253" i="55"/>
  <c r="G253" i="55"/>
  <c r="D253" i="55"/>
  <c r="C253" i="55"/>
  <c r="B254" i="55" a="1"/>
  <c r="B254" i="55" s="1"/>
  <c r="C254" i="55" l="1"/>
  <c r="G254" i="55"/>
  <c r="D254" i="55"/>
  <c r="E254" i="55"/>
  <c r="F254" i="55"/>
  <c r="B255" i="55" a="1"/>
  <c r="B255" i="55" s="1"/>
  <c r="F255" i="55" l="1"/>
  <c r="G255" i="55"/>
  <c r="E255" i="55"/>
  <c r="C255" i="55"/>
  <c r="D255" i="55"/>
  <c r="B256" i="55" a="1"/>
  <c r="B256" i="55" s="1"/>
  <c r="G256" i="55" l="1"/>
  <c r="D256" i="55"/>
  <c r="F256" i="55"/>
  <c r="C256" i="55"/>
  <c r="E256" i="55"/>
  <c r="B257" i="55" a="1"/>
  <c r="B257" i="55" s="1"/>
  <c r="F257" i="55" l="1"/>
  <c r="E257" i="55"/>
  <c r="D257" i="55"/>
  <c r="G257" i="55"/>
  <c r="C257" i="55"/>
  <c r="B258" i="55" a="1"/>
  <c r="B258" i="55" s="1"/>
  <c r="D258" i="55" l="1"/>
  <c r="F258" i="55"/>
  <c r="C258" i="55"/>
  <c r="G258" i="55"/>
  <c r="E258" i="55"/>
  <c r="B259" i="55" a="1"/>
  <c r="B259" i="55" s="1"/>
  <c r="G259" i="55" l="1"/>
  <c r="E259" i="55"/>
  <c r="C259" i="55"/>
  <c r="F259" i="55"/>
  <c r="D259" i="55"/>
  <c r="B260" i="55" a="1"/>
  <c r="B260" i="55" s="1"/>
  <c r="F260" i="55" l="1"/>
  <c r="C260" i="55"/>
  <c r="E260" i="55"/>
  <c r="G260" i="55"/>
  <c r="D260" i="55"/>
  <c r="B261" i="55" a="1"/>
  <c r="B261" i="55" s="1"/>
  <c r="E261" i="55" l="1"/>
  <c r="F261" i="55"/>
  <c r="G261" i="55"/>
  <c r="D261" i="55"/>
  <c r="C261" i="55"/>
  <c r="B262" i="55" a="1"/>
  <c r="B262" i="55" s="1"/>
  <c r="C262" i="55" l="1"/>
  <c r="D262" i="55"/>
  <c r="G262" i="55"/>
  <c r="E262" i="55"/>
  <c r="F262" i="55"/>
  <c r="B263" i="55" a="1"/>
  <c r="B263" i="55" s="1"/>
  <c r="F263" i="55" l="1"/>
  <c r="G263" i="55"/>
  <c r="E263" i="55"/>
  <c r="D263" i="55"/>
  <c r="C263" i="55"/>
  <c r="B264" i="55" a="1"/>
  <c r="B264" i="55" s="1"/>
  <c r="G264" i="55" l="1"/>
  <c r="D264" i="55"/>
  <c r="F264" i="55"/>
  <c r="C264" i="55"/>
  <c r="E264" i="55"/>
  <c r="B265" i="55" a="1"/>
  <c r="B265" i="55" s="1"/>
  <c r="E265" i="55" l="1"/>
  <c r="D265" i="55"/>
  <c r="F265" i="55"/>
  <c r="C265" i="55"/>
  <c r="G265" i="55"/>
  <c r="B266" i="55" a="1"/>
  <c r="B266" i="55" s="1"/>
  <c r="F266" i="55" l="1"/>
  <c r="C266" i="55"/>
  <c r="G266" i="55"/>
  <c r="D266" i="55"/>
  <c r="E266" i="55"/>
  <c r="B267" i="55" a="1"/>
  <c r="B267" i="55" s="1"/>
  <c r="D267" i="55" l="1"/>
  <c r="C267" i="55"/>
  <c r="G267" i="55"/>
  <c r="E267" i="55"/>
  <c r="F267" i="55"/>
  <c r="B268" i="55" a="1"/>
  <c r="B268" i="55" s="1"/>
  <c r="D268" i="55" l="1"/>
  <c r="C268" i="55"/>
  <c r="F268" i="55"/>
  <c r="G268" i="55"/>
  <c r="E268" i="55"/>
  <c r="B269" i="55" a="1"/>
  <c r="B269" i="55" s="1"/>
  <c r="D269" i="55" l="1"/>
  <c r="F269" i="55"/>
  <c r="G269" i="55"/>
  <c r="E269" i="55"/>
  <c r="C269" i="55"/>
  <c r="B270" i="55" a="1"/>
  <c r="B270" i="55" s="1"/>
  <c r="C270" i="55" l="1"/>
  <c r="G270" i="55"/>
  <c r="D270" i="55"/>
  <c r="E270" i="55"/>
  <c r="F270" i="55"/>
  <c r="B271" i="55" a="1"/>
  <c r="B271" i="55" s="1"/>
  <c r="F271" i="55" l="1"/>
  <c r="G271" i="55"/>
  <c r="C271" i="55"/>
  <c r="D271" i="55"/>
  <c r="E271" i="55"/>
  <c r="B272" i="55" a="1"/>
  <c r="B272" i="55" s="1"/>
  <c r="G272" i="55" l="1"/>
  <c r="D272" i="55"/>
  <c r="F272" i="55"/>
  <c r="C272" i="55"/>
  <c r="E272" i="55"/>
  <c r="B273" i="55" a="1"/>
  <c r="B273" i="55" s="1"/>
  <c r="E273" i="55" l="1"/>
  <c r="D273" i="55"/>
  <c r="C273" i="55"/>
  <c r="G273" i="55"/>
  <c r="F273" i="55"/>
  <c r="B274" i="55" a="1"/>
  <c r="B274" i="55" s="1"/>
  <c r="F274" i="55" l="1"/>
  <c r="C274" i="55"/>
  <c r="G274" i="55"/>
  <c r="D274" i="55"/>
  <c r="E274" i="55"/>
  <c r="B275" i="55" a="1"/>
  <c r="B275" i="55" s="1"/>
  <c r="G275" i="55" l="1"/>
  <c r="E275" i="55"/>
  <c r="F275" i="55"/>
  <c r="C275" i="55"/>
  <c r="D275" i="55"/>
  <c r="B276" i="55" a="1"/>
  <c r="B276" i="55" s="1"/>
  <c r="D276" i="55" l="1"/>
  <c r="E276" i="55"/>
  <c r="G276" i="55"/>
  <c r="F276" i="55"/>
  <c r="C276" i="55"/>
  <c r="B277" i="55" a="1"/>
  <c r="B277" i="55" s="1"/>
  <c r="E277" i="55" l="1"/>
  <c r="G277" i="55"/>
  <c r="D277" i="55"/>
  <c r="C277" i="55"/>
  <c r="F277" i="55"/>
  <c r="B278" i="55" a="1"/>
  <c r="B278" i="55" s="1"/>
  <c r="C278" i="55" l="1"/>
  <c r="F278" i="55"/>
  <c r="D278" i="55"/>
  <c r="G278" i="55"/>
  <c r="E278" i="55"/>
  <c r="B279" i="55" a="1"/>
  <c r="B279" i="55" s="1"/>
  <c r="G279" i="55" l="1"/>
  <c r="D279" i="55"/>
  <c r="E279" i="55"/>
  <c r="C279" i="55"/>
  <c r="F279" i="55"/>
  <c r="B280" i="55" a="1"/>
  <c r="B280" i="55" s="1"/>
  <c r="D280" i="55" l="1"/>
  <c r="F280" i="55"/>
  <c r="G280" i="55"/>
  <c r="C280" i="55"/>
  <c r="E280" i="55"/>
  <c r="B281" i="55" a="1"/>
  <c r="B281" i="55" s="1"/>
  <c r="F281" i="55" l="1"/>
  <c r="E281" i="55"/>
  <c r="G281" i="55"/>
  <c r="D281" i="55"/>
  <c r="C281" i="55"/>
  <c r="B282" i="55" a="1"/>
  <c r="B282" i="55" s="1"/>
  <c r="D282" i="55" l="1"/>
  <c r="C282" i="55"/>
  <c r="E282" i="55"/>
  <c r="G282" i="55"/>
  <c r="F282" i="55"/>
  <c r="B283" i="55" a="1"/>
  <c r="B283" i="55" s="1"/>
  <c r="F283" i="55" l="1"/>
  <c r="C283" i="55"/>
  <c r="G283" i="55"/>
  <c r="D283" i="55"/>
  <c r="E283" i="55"/>
  <c r="B284" i="55" a="1"/>
  <c r="B284" i="55" s="1"/>
  <c r="D284" i="55" l="1"/>
  <c r="G284" i="55"/>
  <c r="C284" i="55"/>
  <c r="E284" i="55"/>
  <c r="F284" i="55"/>
  <c r="B285" i="55" a="1"/>
  <c r="B285" i="55" s="1"/>
  <c r="F285" i="55" l="1"/>
  <c r="G285" i="55"/>
  <c r="D285" i="55"/>
  <c r="E285" i="55"/>
  <c r="C285" i="55"/>
  <c r="B286" i="55" a="1"/>
  <c r="B286" i="55" s="1"/>
  <c r="D286" i="55" l="1"/>
  <c r="C286" i="55"/>
  <c r="F286" i="55"/>
  <c r="E286" i="55"/>
  <c r="G286" i="55"/>
  <c r="B287" i="55" a="1"/>
  <c r="B287" i="55" s="1"/>
  <c r="F287" i="55" l="1"/>
  <c r="G287" i="55"/>
  <c r="D287" i="55"/>
  <c r="E287" i="55"/>
  <c r="C287" i="55"/>
  <c r="B288" i="55" a="1"/>
  <c r="B288" i="55" s="1"/>
  <c r="G288" i="55" l="1"/>
  <c r="D288" i="55"/>
  <c r="F288" i="55"/>
  <c r="C288" i="55"/>
  <c r="E288" i="55"/>
  <c r="B289" i="55" a="1"/>
  <c r="B289" i="55" s="1"/>
  <c r="E289" i="55" l="1"/>
  <c r="D289" i="55"/>
  <c r="F289" i="55"/>
  <c r="C289" i="55"/>
  <c r="G289" i="55"/>
  <c r="B290" i="55" a="1"/>
  <c r="B290" i="55" s="1"/>
  <c r="D290" i="55" l="1"/>
  <c r="C290" i="55"/>
  <c r="G290" i="55"/>
  <c r="F290" i="55"/>
  <c r="E290" i="55"/>
  <c r="B291" i="55" a="1"/>
  <c r="B291" i="55" s="1"/>
  <c r="C291" i="55" l="1"/>
  <c r="F291" i="55"/>
  <c r="D291" i="55"/>
  <c r="E291" i="55"/>
  <c r="G291" i="55"/>
  <c r="B292" i="55" a="1"/>
  <c r="B292" i="55" s="1"/>
  <c r="E292" i="55" l="1"/>
  <c r="G292" i="55"/>
  <c r="D292" i="55"/>
  <c r="F292" i="55"/>
  <c r="C292" i="55"/>
  <c r="B293" i="55" a="1"/>
  <c r="B293" i="55" s="1"/>
  <c r="G293" i="55" l="1"/>
  <c r="D293" i="55"/>
  <c r="E293" i="55"/>
  <c r="C293" i="55"/>
  <c r="F293" i="55"/>
  <c r="B294" i="55" a="1"/>
  <c r="B294" i="55" s="1"/>
  <c r="F294" i="55" l="1"/>
  <c r="D294" i="55"/>
  <c r="E294" i="55"/>
  <c r="G294" i="55"/>
  <c r="C294" i="55"/>
  <c r="B295" i="55" a="1"/>
  <c r="B295" i="55" s="1"/>
  <c r="G295" i="55" l="1"/>
  <c r="D295" i="55"/>
  <c r="E295" i="55"/>
  <c r="C295" i="55"/>
  <c r="F295" i="55"/>
  <c r="B296" i="55" a="1"/>
  <c r="B296" i="55" s="1"/>
  <c r="G296" i="55" l="1"/>
  <c r="C296" i="55"/>
  <c r="E296" i="55"/>
  <c r="D296" i="55"/>
  <c r="F296" i="55"/>
  <c r="B297" i="55" a="1"/>
  <c r="B297" i="55" s="1"/>
  <c r="C297" i="55" l="1"/>
  <c r="G297" i="55"/>
  <c r="E297" i="55"/>
  <c r="D297" i="55"/>
  <c r="F297" i="55"/>
  <c r="B298" i="55" a="1"/>
  <c r="B298" i="55" s="1"/>
  <c r="E298" i="55" l="1"/>
  <c r="D298" i="55"/>
  <c r="G298" i="55"/>
  <c r="C298" i="55"/>
  <c r="F298" i="55"/>
  <c r="B299" i="55" a="1"/>
  <c r="B299" i="55" s="1"/>
  <c r="F299" i="55" l="1"/>
  <c r="D299" i="55"/>
  <c r="E299" i="55"/>
  <c r="C299" i="55"/>
  <c r="G299" i="55"/>
  <c r="B300" i="55" a="1"/>
  <c r="B300" i="55" s="1"/>
  <c r="C300" i="55" l="1"/>
  <c r="E300" i="55"/>
  <c r="G300" i="55"/>
  <c r="F300" i="55"/>
  <c r="D300" i="55"/>
  <c r="B301" i="55" a="1"/>
  <c r="B301" i="55" s="1"/>
  <c r="G301" i="55" l="1"/>
  <c r="E301" i="55"/>
  <c r="D301" i="55"/>
  <c r="C301" i="55"/>
  <c r="F301" i="55"/>
  <c r="B302" i="55" a="1"/>
  <c r="B302" i="55" s="1"/>
  <c r="F302" i="55" l="1"/>
  <c r="D302" i="55"/>
  <c r="G302" i="55"/>
  <c r="E302" i="55"/>
  <c r="C302" i="55"/>
  <c r="B303" i="55" a="1"/>
  <c r="B303" i="55" s="1"/>
  <c r="G303" i="55" l="1"/>
  <c r="C303" i="55"/>
  <c r="F303" i="55"/>
  <c r="E303" i="55"/>
  <c r="D303" i="55"/>
  <c r="B304" i="55" a="1"/>
  <c r="B304" i="55" s="1"/>
  <c r="G304" i="55" l="1"/>
  <c r="D304" i="55"/>
  <c r="F304" i="55"/>
  <c r="C304" i="55"/>
  <c r="E304" i="55"/>
  <c r="B305" i="55" a="1"/>
  <c r="B305" i="55" s="1"/>
  <c r="E305" i="55" l="1"/>
  <c r="D305" i="55"/>
  <c r="F305" i="55"/>
  <c r="C305" i="55"/>
  <c r="G305" i="55"/>
  <c r="B306" i="55" a="1"/>
  <c r="B306" i="55" s="1"/>
  <c r="C306" i="55" l="1"/>
  <c r="F306" i="55"/>
  <c r="E306" i="55"/>
  <c r="G306" i="55"/>
  <c r="D306" i="55"/>
  <c r="B307" i="55" a="1"/>
  <c r="B307" i="55" s="1"/>
  <c r="F307" i="55" l="1"/>
  <c r="G307" i="55"/>
  <c r="C307" i="55"/>
  <c r="D307" i="55"/>
  <c r="E307" i="55"/>
  <c r="B308" i="55" a="1"/>
  <c r="B308" i="55" s="1"/>
  <c r="G308" i="55" l="1"/>
  <c r="D308" i="55"/>
  <c r="F308" i="55"/>
  <c r="C308" i="55"/>
  <c r="E308" i="55"/>
  <c r="B309" i="55" a="1"/>
  <c r="B309" i="55" s="1"/>
  <c r="G309" i="55" l="1"/>
  <c r="D309" i="55"/>
  <c r="E309" i="55"/>
  <c r="C309" i="55"/>
  <c r="F309" i="55"/>
  <c r="B310" i="55" a="1"/>
  <c r="B310" i="55" s="1"/>
  <c r="D310" i="55" l="1"/>
  <c r="C310" i="55"/>
  <c r="E310" i="55"/>
  <c r="F310" i="55"/>
  <c r="G310" i="55"/>
  <c r="B311" i="55" a="1"/>
  <c r="B311" i="55" s="1"/>
  <c r="G311" i="55" l="1"/>
  <c r="F311" i="55"/>
  <c r="D311" i="55"/>
  <c r="E311" i="55"/>
  <c r="C311" i="55"/>
  <c r="B312" i="55" a="1"/>
  <c r="B312" i="55" s="1"/>
  <c r="D312" i="55" l="1"/>
  <c r="G312" i="55"/>
  <c r="F312" i="55"/>
  <c r="C312" i="55"/>
  <c r="E312" i="55"/>
  <c r="B313" i="55" a="1"/>
  <c r="B313" i="55" s="1"/>
  <c r="D313" i="55" l="1"/>
  <c r="G313" i="55"/>
  <c r="E313" i="55"/>
  <c r="C313" i="55"/>
  <c r="F313" i="55"/>
  <c r="B314" i="55" a="1"/>
  <c r="B314" i="55" s="1"/>
  <c r="D314" i="55" l="1"/>
  <c r="E314" i="55"/>
  <c r="C314" i="55"/>
  <c r="F314" i="55"/>
  <c r="G314" i="55"/>
  <c r="B315" i="55" a="1"/>
  <c r="B315" i="55" s="1"/>
  <c r="D315" i="55" l="1"/>
  <c r="F315" i="55"/>
  <c r="E315" i="55"/>
  <c r="C315" i="55"/>
  <c r="G315" i="55"/>
  <c r="B316" i="55" a="1"/>
  <c r="B316" i="55" s="1"/>
  <c r="D316" i="55" l="1"/>
  <c r="C316" i="55"/>
  <c r="E316" i="55"/>
  <c r="G316" i="55"/>
  <c r="F316" i="55"/>
  <c r="B317" i="55" a="1"/>
  <c r="B317" i="55" s="1"/>
  <c r="G317" i="55" l="1"/>
  <c r="D317" i="55"/>
  <c r="E317" i="55"/>
  <c r="C317" i="55"/>
  <c r="F317" i="55"/>
  <c r="B318" i="55" a="1"/>
  <c r="B318" i="55" s="1"/>
  <c r="D318" i="55" l="1"/>
  <c r="E318" i="55"/>
  <c r="C318" i="55"/>
  <c r="F318" i="55"/>
  <c r="G318" i="55"/>
  <c r="B319" i="55" a="1"/>
  <c r="B319" i="55" s="1"/>
  <c r="G319" i="55" l="1"/>
  <c r="D319" i="55"/>
  <c r="E319" i="55"/>
  <c r="C319" i="55"/>
  <c r="F319" i="55"/>
  <c r="B320" i="55" a="1"/>
  <c r="B320" i="55" s="1"/>
  <c r="D320" i="55" l="1"/>
  <c r="G320" i="55"/>
  <c r="F320" i="55"/>
  <c r="C320" i="55"/>
  <c r="E320" i="55"/>
  <c r="B321" i="55" a="1"/>
  <c r="B321" i="55" s="1"/>
  <c r="G321" i="55" l="1"/>
  <c r="F321" i="55"/>
  <c r="C321" i="55"/>
  <c r="D321" i="55"/>
  <c r="E321" i="55"/>
  <c r="B322" i="55" a="1"/>
  <c r="B322" i="55" s="1"/>
  <c r="C322" i="55" l="1"/>
  <c r="G322" i="55"/>
  <c r="E322" i="55"/>
  <c r="D322" i="55"/>
  <c r="F322" i="55"/>
  <c r="B323" i="55" a="1"/>
  <c r="B323" i="55" s="1"/>
  <c r="F323" i="55" l="1"/>
  <c r="E323" i="55"/>
  <c r="C323" i="55"/>
  <c r="G323" i="55"/>
  <c r="D323" i="55"/>
  <c r="B324" i="55" a="1"/>
  <c r="B324" i="55" s="1"/>
  <c r="E324" i="55" l="1"/>
  <c r="G324" i="55"/>
  <c r="D324" i="55"/>
  <c r="F324" i="55"/>
  <c r="C324" i="55"/>
  <c r="B325" i="55" a="1"/>
  <c r="B325" i="55" s="1"/>
  <c r="G325" i="55" l="1"/>
  <c r="D325" i="55"/>
  <c r="E325" i="55"/>
  <c r="C325" i="55"/>
  <c r="F325" i="55"/>
  <c r="B326" i="55" a="1"/>
  <c r="B326" i="55" s="1"/>
  <c r="F326" i="55" l="1"/>
  <c r="C326" i="55"/>
  <c r="G326" i="55"/>
  <c r="E326" i="55"/>
  <c r="D326" i="55"/>
  <c r="B327" i="55" a="1"/>
  <c r="B327" i="55" s="1"/>
  <c r="G327" i="55" l="1"/>
  <c r="E327" i="55"/>
  <c r="C327" i="55"/>
  <c r="F327" i="55"/>
  <c r="D327" i="55"/>
  <c r="B328" i="55" a="1"/>
  <c r="B328" i="55" s="1"/>
  <c r="E328" i="55" l="1"/>
  <c r="F328" i="55"/>
  <c r="G328" i="55"/>
  <c r="D328" i="55"/>
  <c r="C328" i="55"/>
  <c r="B329" i="55" a="1"/>
  <c r="B329" i="55" s="1"/>
  <c r="G329" i="55" l="1"/>
  <c r="F329" i="55"/>
  <c r="C329" i="55"/>
  <c r="D329" i="55"/>
  <c r="E329" i="55"/>
  <c r="B330" i="55" a="1"/>
  <c r="B330" i="55" s="1"/>
  <c r="C330" i="55" l="1"/>
  <c r="G330" i="55"/>
  <c r="E330" i="55"/>
  <c r="D330" i="55"/>
  <c r="F330" i="55"/>
  <c r="B331" i="55" a="1"/>
  <c r="B331" i="55" s="1"/>
  <c r="G331" i="55" l="1"/>
  <c r="D331" i="55"/>
  <c r="E331" i="55"/>
  <c r="C331" i="55"/>
  <c r="F331" i="55"/>
  <c r="B332" i="55" a="1"/>
  <c r="B332" i="55" s="1"/>
  <c r="C332" i="55" l="1"/>
  <c r="D332" i="55"/>
  <c r="G332" i="55"/>
  <c r="E332" i="55"/>
  <c r="F332" i="55"/>
  <c r="B333" i="55" a="1"/>
  <c r="B333" i="55" s="1"/>
  <c r="G333" i="55" l="1"/>
  <c r="D333" i="55"/>
  <c r="E333" i="55"/>
  <c r="C333" i="55"/>
  <c r="F333" i="55"/>
  <c r="B334" i="55" a="1"/>
  <c r="B334" i="55" s="1"/>
  <c r="G334" i="55" l="1"/>
  <c r="E334" i="55"/>
  <c r="D334" i="55"/>
  <c r="C334" i="55"/>
  <c r="F334" i="55"/>
  <c r="B335" i="55" a="1"/>
  <c r="B335" i="55" s="1"/>
  <c r="D335" i="55" l="1"/>
  <c r="E335" i="55"/>
  <c r="C335" i="55"/>
  <c r="F335" i="55"/>
  <c r="G335" i="55"/>
  <c r="B336" i="55" a="1"/>
  <c r="B336" i="55" s="1"/>
  <c r="G336" i="55" l="1"/>
  <c r="D336" i="55"/>
  <c r="C336" i="55"/>
  <c r="E336" i="55"/>
  <c r="F336" i="55"/>
  <c r="B337" i="55" a="1"/>
  <c r="B337" i="55" s="1"/>
  <c r="G337" i="55" l="1"/>
  <c r="D337" i="55"/>
  <c r="E337" i="55"/>
  <c r="F337" i="55"/>
  <c r="C337" i="55"/>
  <c r="B338" i="55" a="1"/>
  <c r="B338" i="55" s="1"/>
  <c r="C338" i="55" l="1"/>
  <c r="F338" i="55"/>
  <c r="G338" i="55"/>
  <c r="E338" i="55"/>
  <c r="D338" i="55"/>
  <c r="B339" i="55" a="1"/>
  <c r="B339" i="55" s="1"/>
  <c r="F339" i="55" l="1"/>
  <c r="G339" i="55"/>
  <c r="D339" i="55"/>
  <c r="E339" i="55"/>
  <c r="C339" i="55"/>
  <c r="B340" i="55" a="1"/>
  <c r="B340" i="55" s="1"/>
  <c r="F340" i="55" l="1"/>
  <c r="G340" i="55"/>
  <c r="E340" i="55"/>
  <c r="D340" i="55"/>
  <c r="C340" i="55"/>
  <c r="B341" i="55" a="1"/>
  <c r="B341" i="55" s="1"/>
  <c r="D341" i="55" l="1"/>
  <c r="E341" i="55"/>
  <c r="C341" i="55"/>
  <c r="G341" i="55"/>
  <c r="F341" i="55"/>
  <c r="B342" i="55" a="1"/>
  <c r="B342" i="55" s="1"/>
  <c r="E342" i="55" l="1"/>
  <c r="G342" i="55"/>
  <c r="C342" i="55"/>
  <c r="F342" i="55"/>
  <c r="D342" i="55"/>
  <c r="B343" i="55" a="1"/>
  <c r="B343" i="55" s="1"/>
  <c r="G343" i="55" l="1"/>
  <c r="E343" i="55"/>
  <c r="C343" i="55"/>
  <c r="F343" i="55"/>
  <c r="D343" i="55"/>
  <c r="B344" i="55" a="1"/>
  <c r="B344" i="55" s="1"/>
  <c r="E344" i="55" l="1"/>
  <c r="C344" i="55"/>
  <c r="F344" i="55"/>
  <c r="G344" i="55"/>
  <c r="D344" i="55"/>
  <c r="B345" i="55" a="1"/>
  <c r="B345" i="55" s="1"/>
  <c r="E345" i="55" l="1"/>
  <c r="F345" i="55"/>
  <c r="G345" i="55"/>
  <c r="D345" i="55"/>
  <c r="C345" i="55"/>
  <c r="B346" i="55" a="1"/>
  <c r="B346" i="55" s="1"/>
  <c r="C346" i="55" l="1"/>
  <c r="E346" i="55"/>
  <c r="D346" i="55"/>
  <c r="F346" i="55"/>
  <c r="G346" i="55"/>
  <c r="B347" i="55" a="1"/>
  <c r="B347" i="55" s="1"/>
  <c r="F347" i="55" l="1"/>
  <c r="C347" i="55"/>
  <c r="G347" i="55"/>
  <c r="E347" i="55"/>
  <c r="D347" i="55"/>
  <c r="B348" i="55" a="1"/>
  <c r="B348" i="55" s="1"/>
  <c r="E348" i="55" l="1"/>
  <c r="F348" i="55"/>
  <c r="D348" i="55"/>
  <c r="G348" i="55"/>
  <c r="C348" i="55"/>
  <c r="B349" i="55" a="1"/>
  <c r="B349" i="55" s="1"/>
  <c r="G349" i="55" l="1"/>
  <c r="D349" i="55"/>
  <c r="E349" i="55"/>
  <c r="C349" i="55"/>
  <c r="F349" i="55"/>
  <c r="B350" i="55" a="1"/>
  <c r="B350" i="55" s="1"/>
  <c r="D350" i="55" l="1"/>
  <c r="C350" i="55"/>
  <c r="F350" i="55"/>
  <c r="G350" i="55"/>
  <c r="E350" i="55"/>
  <c r="B351" i="55" a="1"/>
  <c r="B351" i="55" s="1"/>
  <c r="D351" i="55" l="1"/>
  <c r="C351" i="55"/>
  <c r="F351" i="55"/>
  <c r="E351" i="55"/>
  <c r="G351" i="55"/>
  <c r="B352" i="55" a="1"/>
  <c r="B352" i="55" s="1"/>
  <c r="G352" i="55" l="1"/>
  <c r="D352" i="55"/>
  <c r="E352" i="55"/>
  <c r="C352" i="55"/>
  <c r="F352" i="55"/>
  <c r="B353" i="55" a="1"/>
  <c r="B353" i="55" s="1"/>
  <c r="C353" i="55" l="1"/>
  <c r="G353" i="55"/>
  <c r="D353" i="55"/>
  <c r="E353" i="55"/>
  <c r="F353" i="55"/>
  <c r="B354" i="55" a="1"/>
  <c r="B354" i="55" s="1"/>
  <c r="G354" i="55" l="1"/>
  <c r="F354" i="55"/>
  <c r="E354" i="55"/>
  <c r="D354" i="55"/>
  <c r="C354" i="55"/>
  <c r="B355" i="55" a="1"/>
  <c r="B355" i="55" s="1"/>
  <c r="F355" i="55" l="1"/>
  <c r="G355" i="55"/>
  <c r="E355" i="55"/>
  <c r="D355" i="55"/>
  <c r="C355" i="55"/>
  <c r="B356" i="55" a="1"/>
  <c r="B356" i="55" s="1"/>
  <c r="G356" i="55" l="1"/>
  <c r="C356" i="55"/>
  <c r="F356" i="55"/>
  <c r="E356" i="55"/>
  <c r="D356" i="55"/>
  <c r="B357" i="55" a="1"/>
  <c r="B357" i="55" s="1"/>
  <c r="G357" i="55" l="1"/>
  <c r="D357" i="55"/>
  <c r="E357" i="55"/>
  <c r="C357" i="55"/>
  <c r="F357" i="55"/>
  <c r="B358" i="55" a="1"/>
  <c r="B358" i="55" s="1"/>
  <c r="G358" i="55" l="1"/>
  <c r="D358" i="55"/>
  <c r="C358" i="55"/>
  <c r="F358" i="55"/>
  <c r="E358" i="55"/>
  <c r="B359" i="55" a="1"/>
  <c r="B359" i="55" s="1"/>
  <c r="G359" i="55" l="1"/>
  <c r="D359" i="55"/>
  <c r="E359" i="55"/>
  <c r="C359" i="55"/>
  <c r="F359" i="55"/>
  <c r="B360" i="55" a="1"/>
  <c r="B360" i="55" s="1"/>
  <c r="C360" i="55" l="1"/>
  <c r="F360" i="55"/>
  <c r="G360" i="55"/>
  <c r="D360" i="55"/>
  <c r="E360" i="55"/>
  <c r="B361" i="55" a="1"/>
  <c r="B361" i="55" s="1"/>
  <c r="F361" i="55" l="1"/>
  <c r="D361" i="55"/>
  <c r="G361" i="55"/>
  <c r="C361" i="55"/>
  <c r="E361" i="55"/>
  <c r="B362" i="55" a="1"/>
  <c r="B362" i="55" s="1"/>
  <c r="E362" i="55" l="1"/>
  <c r="G362" i="55"/>
  <c r="D362" i="55"/>
  <c r="C362" i="55"/>
  <c r="F362" i="55"/>
  <c r="B363" i="55" a="1"/>
  <c r="B363" i="55" s="1"/>
  <c r="D363" i="55" l="1"/>
  <c r="E363" i="55"/>
  <c r="C363" i="55"/>
  <c r="F363" i="55"/>
  <c r="G363" i="55"/>
  <c r="B364" i="55" a="1"/>
  <c r="B364" i="55" s="1"/>
  <c r="E364" i="55" l="1"/>
  <c r="C364" i="55"/>
  <c r="D364" i="55"/>
  <c r="G364" i="55"/>
  <c r="F364" i="55"/>
  <c r="B365" i="55" a="1"/>
  <c r="B365" i="55" s="1"/>
  <c r="E365" i="55" l="1"/>
  <c r="G365" i="55"/>
  <c r="D365" i="55"/>
  <c r="C365" i="55"/>
  <c r="F365" i="55"/>
  <c r="B366" i="55" a="1"/>
  <c r="B366" i="55" s="1"/>
  <c r="G366" i="55" l="1"/>
  <c r="F366" i="55"/>
  <c r="E366" i="55"/>
  <c r="D366" i="55"/>
  <c r="C366" i="55"/>
  <c r="B367" i="55" a="1"/>
  <c r="B367" i="55" s="1"/>
  <c r="E367" i="55" l="1"/>
  <c r="C367" i="55"/>
  <c r="F367" i="55"/>
  <c r="D367" i="55"/>
  <c r="G367" i="55"/>
  <c r="B368" i="55" a="1"/>
  <c r="B368" i="55" s="1"/>
  <c r="E368" i="55" l="1"/>
  <c r="D368" i="55"/>
  <c r="G368" i="55"/>
  <c r="F368" i="55"/>
  <c r="C368" i="55"/>
  <c r="B369" i="55" a="1"/>
  <c r="B369" i="55" s="1"/>
  <c r="C369" i="55" l="1"/>
  <c r="G369" i="55"/>
  <c r="D369" i="55"/>
  <c r="F369" i="55"/>
  <c r="E369" i="55"/>
  <c r="B370" i="55" a="1"/>
  <c r="B370" i="55" s="1"/>
  <c r="E370" i="55" l="1"/>
  <c r="G370" i="55"/>
  <c r="D370" i="55"/>
  <c r="C370" i="55"/>
  <c r="F370" i="55"/>
  <c r="B371" i="55" a="1"/>
  <c r="B371" i="55" s="1"/>
  <c r="G371" i="55" l="1"/>
  <c r="E371" i="55"/>
  <c r="C371" i="55"/>
  <c r="F371" i="55"/>
  <c r="D371" i="55"/>
  <c r="B372" i="55" a="1"/>
  <c r="B372" i="55" s="1"/>
  <c r="D372" i="55" l="1"/>
  <c r="C372" i="55"/>
  <c r="F372" i="55"/>
  <c r="G372" i="55"/>
  <c r="E372" i="55"/>
  <c r="B373" i="55" a="1"/>
  <c r="B373" i="55" s="1"/>
  <c r="C373" i="55" l="1"/>
  <c r="F373" i="55"/>
  <c r="G373" i="55"/>
  <c r="D373" i="55"/>
  <c r="E373" i="55"/>
  <c r="B374" i="55" a="1"/>
  <c r="B374" i="55" s="1"/>
  <c r="D374" i="55" l="1"/>
  <c r="E374" i="55"/>
  <c r="C374" i="55"/>
  <c r="F374" i="55"/>
  <c r="G374" i="55"/>
  <c r="B375" i="55" a="1"/>
  <c r="B375" i="55" s="1"/>
  <c r="D375" i="55" l="1"/>
  <c r="C375" i="55"/>
  <c r="F375" i="55"/>
  <c r="G375" i="55"/>
  <c r="E375" i="55"/>
  <c r="B376" i="55" a="1"/>
  <c r="B376" i="55" s="1"/>
  <c r="G376" i="55" l="1"/>
  <c r="D376" i="55"/>
  <c r="C376" i="55"/>
  <c r="F376" i="55"/>
  <c r="E376" i="55"/>
  <c r="B377" i="55" a="1"/>
  <c r="B377" i="55" s="1"/>
  <c r="E377" i="55" l="1"/>
  <c r="G377" i="55"/>
  <c r="C377" i="55"/>
  <c r="F377" i="55"/>
  <c r="D377" i="55"/>
  <c r="B378" i="55" a="1"/>
  <c r="B378" i="55" s="1"/>
  <c r="F378" i="55" l="1"/>
  <c r="E378" i="55"/>
  <c r="D378" i="55"/>
  <c r="G378" i="55"/>
  <c r="C378" i="55"/>
  <c r="B379" i="55" a="1"/>
  <c r="B379" i="55" s="1"/>
  <c r="D379" i="55" l="1"/>
  <c r="E379" i="55"/>
  <c r="G379" i="55"/>
  <c r="C379" i="55"/>
  <c r="F379" i="55"/>
  <c r="B380" i="55" a="1"/>
  <c r="B380" i="55" s="1"/>
  <c r="G380" i="55" l="1"/>
  <c r="E380" i="55"/>
  <c r="F380" i="55"/>
  <c r="C380" i="55"/>
  <c r="D380" i="55"/>
  <c r="B381" i="55" a="1"/>
  <c r="B381" i="55" s="1"/>
  <c r="G381" i="55" l="1"/>
  <c r="C381" i="55"/>
  <c r="F381" i="55"/>
  <c r="D381" i="55"/>
  <c r="E381" i="55"/>
  <c r="B382" i="55" a="1"/>
  <c r="B382" i="55" s="1"/>
  <c r="G382" i="55" l="1"/>
  <c r="C382" i="55"/>
  <c r="F382" i="55"/>
  <c r="E382" i="55"/>
  <c r="D382" i="55"/>
  <c r="B383" i="55" a="1"/>
  <c r="B383" i="55" s="1"/>
  <c r="G383" i="55" l="1"/>
  <c r="D383" i="55"/>
  <c r="E383" i="55"/>
  <c r="C383" i="55"/>
  <c r="F383" i="55"/>
  <c r="B384" i="55" a="1"/>
  <c r="B384" i="55" s="1"/>
  <c r="G384" i="55" l="1"/>
  <c r="E384" i="55"/>
  <c r="C384" i="55"/>
  <c r="D384" i="55"/>
  <c r="F384" i="55"/>
  <c r="B385" i="55" a="1"/>
  <c r="B385" i="55" s="1"/>
  <c r="D385" i="55" l="1"/>
  <c r="E385" i="55"/>
  <c r="G385" i="55"/>
  <c r="C385" i="55"/>
  <c r="F385" i="55"/>
  <c r="B386" i="55" a="1"/>
  <c r="B386" i="55" s="1"/>
  <c r="E386" i="55" l="1"/>
  <c r="D386" i="55"/>
  <c r="F386" i="55"/>
  <c r="G386" i="55"/>
  <c r="C386" i="55"/>
  <c r="B387" i="55" a="1"/>
  <c r="B387" i="55" s="1"/>
  <c r="C387" i="55" l="1"/>
  <c r="F387" i="55"/>
  <c r="G387" i="55"/>
  <c r="D387" i="55"/>
  <c r="E387" i="55"/>
  <c r="B388" i="55" a="1"/>
  <c r="B388" i="55" s="1"/>
  <c r="F388" i="55" l="1"/>
  <c r="G388" i="55"/>
  <c r="E388" i="55"/>
  <c r="D388" i="55"/>
  <c r="C388" i="55"/>
  <c r="B389" i="55" a="1"/>
  <c r="B389" i="55" s="1"/>
  <c r="G389" i="55" l="1"/>
  <c r="D389" i="55"/>
  <c r="E389" i="55"/>
  <c r="C389" i="55"/>
  <c r="F389" i="55"/>
  <c r="B390" i="55" a="1"/>
  <c r="B390" i="55" s="1"/>
  <c r="G390" i="55" l="1"/>
  <c r="E390" i="55"/>
  <c r="D390" i="55"/>
  <c r="C390" i="55"/>
  <c r="F390" i="55"/>
  <c r="B391" i="55" a="1"/>
  <c r="B391" i="55" s="1"/>
  <c r="G391" i="55" l="1"/>
  <c r="D391" i="55"/>
  <c r="E391" i="55"/>
  <c r="C391" i="55"/>
  <c r="F391" i="55"/>
  <c r="B392" i="55" a="1"/>
  <c r="B392" i="55" s="1"/>
  <c r="D392" i="55" l="1"/>
  <c r="E392" i="55"/>
  <c r="C392" i="55"/>
  <c r="F392" i="55"/>
  <c r="G392" i="55"/>
  <c r="B393" i="55" a="1"/>
  <c r="B393" i="55" s="1"/>
  <c r="D393" i="55" l="1"/>
  <c r="E393" i="55"/>
  <c r="C393" i="55"/>
  <c r="F393" i="55"/>
  <c r="G393" i="55"/>
  <c r="B394" i="55" a="1"/>
  <c r="B394" i="55" s="1"/>
  <c r="D394" i="55" l="1"/>
  <c r="C394" i="55"/>
  <c r="F394" i="55"/>
  <c r="G394" i="55"/>
  <c r="E394" i="55"/>
  <c r="B395" i="55" a="1"/>
  <c r="B395" i="55" s="1"/>
  <c r="D395" i="55" l="1"/>
  <c r="E395" i="55"/>
  <c r="G395" i="55"/>
  <c r="C395" i="55"/>
  <c r="F395" i="55"/>
  <c r="B396" i="55" a="1"/>
  <c r="B396" i="55" s="1"/>
  <c r="E396" i="55" l="1"/>
  <c r="F396" i="55"/>
  <c r="C396" i="55"/>
  <c r="D396" i="55"/>
  <c r="G396" i="55"/>
  <c r="B397" i="55" a="1"/>
  <c r="B397" i="55" s="1"/>
  <c r="C397" i="55" l="1"/>
  <c r="F397" i="55"/>
  <c r="D397" i="55"/>
  <c r="G397" i="55"/>
  <c r="E397" i="55"/>
  <c r="B398" i="55" a="1"/>
  <c r="B398" i="55" s="1"/>
  <c r="G398" i="55" l="1"/>
  <c r="E398" i="55"/>
  <c r="C398" i="55"/>
  <c r="F398" i="55"/>
  <c r="D398" i="55"/>
  <c r="B399" i="55" a="1"/>
  <c r="B399" i="55" s="1"/>
  <c r="D399" i="55" l="1"/>
  <c r="E399" i="55"/>
  <c r="C399" i="55"/>
  <c r="G399" i="55"/>
  <c r="F399" i="55"/>
  <c r="B400" i="55" a="1"/>
  <c r="B400" i="55" s="1"/>
  <c r="G400" i="55" l="1"/>
  <c r="C400" i="55"/>
  <c r="E400" i="55"/>
  <c r="F400" i="55"/>
  <c r="D400" i="55"/>
  <c r="B401" i="55" a="1"/>
  <c r="B401" i="55" s="1"/>
  <c r="E401" i="55" l="1"/>
  <c r="C401" i="55"/>
  <c r="F401" i="55"/>
  <c r="G401" i="55"/>
  <c r="D401" i="55"/>
  <c r="B402" i="55" a="1"/>
  <c r="B402" i="55" s="1"/>
  <c r="G402" i="55" l="1"/>
  <c r="D402" i="55"/>
  <c r="C402" i="55"/>
  <c r="E402" i="55"/>
  <c r="F402" i="55"/>
  <c r="B403" i="55" a="1"/>
  <c r="B403" i="55" s="1"/>
  <c r="C403" i="55" l="1"/>
  <c r="F403" i="55"/>
  <c r="G403" i="55"/>
  <c r="E403" i="55"/>
  <c r="D403" i="55"/>
  <c r="B404" i="55" a="1"/>
  <c r="B404" i="55" s="1"/>
  <c r="D404" i="55" l="1"/>
  <c r="C404" i="55"/>
  <c r="F404" i="55"/>
  <c r="E404" i="55"/>
  <c r="G404" i="55"/>
  <c r="B405" i="55" a="1"/>
  <c r="B405" i="55" s="1"/>
  <c r="G405" i="55" l="1"/>
  <c r="C405" i="55"/>
  <c r="D405" i="55"/>
  <c r="E405" i="55"/>
  <c r="F405" i="55"/>
  <c r="B406" i="55" a="1"/>
  <c r="B406" i="55" s="1"/>
  <c r="G406" i="55" l="1"/>
  <c r="E406" i="55"/>
  <c r="C406" i="55"/>
  <c r="F406" i="55"/>
  <c r="D406" i="55"/>
  <c r="B407" i="55" a="1"/>
  <c r="B407" i="55" s="1"/>
  <c r="D407" i="55" l="1"/>
  <c r="E407" i="55"/>
  <c r="C407" i="55"/>
  <c r="G407" i="55"/>
  <c r="F407" i="55"/>
  <c r="B408" i="55" a="1"/>
  <c r="B408" i="55" s="1"/>
  <c r="F408" i="55" l="1"/>
  <c r="D408" i="55"/>
  <c r="C408" i="55"/>
  <c r="G408" i="55"/>
  <c r="E408" i="55"/>
  <c r="B409" i="55" a="1"/>
  <c r="B409" i="55" s="1"/>
  <c r="E409" i="55" l="1"/>
  <c r="C409" i="55"/>
  <c r="F409" i="55"/>
  <c r="D409" i="55"/>
  <c r="G409" i="55"/>
  <c r="B410" i="55" a="1"/>
  <c r="B410" i="55" s="1"/>
  <c r="G410" i="55" l="1"/>
  <c r="C410" i="55"/>
  <c r="E410" i="55"/>
  <c r="F410" i="55"/>
  <c r="D410" i="55"/>
  <c r="B411" i="55" a="1"/>
  <c r="B411" i="55" s="1"/>
  <c r="D411" i="55" l="1"/>
  <c r="E411" i="55"/>
  <c r="C411" i="55"/>
  <c r="F411" i="55"/>
  <c r="G411" i="55"/>
  <c r="B412" i="55" a="1"/>
  <c r="B412" i="55" s="1"/>
  <c r="F412" i="55" l="1"/>
  <c r="G412" i="55"/>
  <c r="C412" i="55"/>
  <c r="D412" i="55"/>
  <c r="E412" i="55"/>
  <c r="B413" i="55" a="1"/>
  <c r="B413" i="55" s="1"/>
  <c r="E413" i="55" l="1"/>
  <c r="C413" i="55"/>
  <c r="F413" i="55"/>
  <c r="G413" i="55"/>
  <c r="D413" i="55"/>
  <c r="B414" i="55" a="1"/>
  <c r="B414" i="55" s="1"/>
  <c r="G414" i="55" l="1"/>
  <c r="C414" i="55"/>
  <c r="F414" i="55"/>
  <c r="E414" i="55"/>
  <c r="D414" i="55"/>
  <c r="B415" i="55" a="1"/>
  <c r="B415" i="55" s="1"/>
  <c r="D415" i="55" l="1"/>
  <c r="C415" i="55"/>
  <c r="F415" i="55"/>
  <c r="G415" i="55"/>
  <c r="E415" i="55"/>
  <c r="B416" i="55" a="1"/>
  <c r="B416" i="55" s="1"/>
  <c r="G416" i="55" l="1"/>
  <c r="C416" i="55"/>
  <c r="D416" i="55"/>
  <c r="F416" i="55"/>
  <c r="E416" i="55"/>
  <c r="B417" i="55" a="1"/>
  <c r="B417" i="55" s="1"/>
  <c r="C417" i="55" l="1"/>
  <c r="F417" i="55"/>
  <c r="D417" i="55"/>
  <c r="E417" i="55"/>
  <c r="G417" i="55"/>
  <c r="B418" i="55" a="1"/>
  <c r="B418" i="55" s="1"/>
  <c r="D418" i="55" l="1"/>
  <c r="C418" i="55"/>
  <c r="G418" i="55"/>
  <c r="F418" i="55"/>
  <c r="E418" i="55"/>
  <c r="B419" i="55" a="1"/>
  <c r="B419" i="55" s="1"/>
  <c r="C419" i="55" l="1"/>
  <c r="F419" i="55"/>
  <c r="G419" i="55"/>
  <c r="E419" i="55"/>
  <c r="D419" i="55"/>
  <c r="B420" i="55" a="1"/>
  <c r="B420" i="55" s="1"/>
  <c r="D420" i="55" l="1"/>
  <c r="C420" i="55"/>
  <c r="F420" i="55"/>
  <c r="E420" i="55"/>
  <c r="G420" i="55"/>
  <c r="B421" i="55" a="1"/>
  <c r="B421" i="55" s="1"/>
  <c r="G421" i="55" l="1"/>
  <c r="C421" i="55"/>
  <c r="F421" i="55"/>
  <c r="D421" i="55"/>
  <c r="E421" i="55"/>
  <c r="B422" i="55" a="1"/>
  <c r="B422" i="55" s="1"/>
  <c r="E422" i="55" l="1"/>
  <c r="D422" i="55"/>
  <c r="F422" i="55"/>
  <c r="G422" i="55"/>
  <c r="C422" i="55"/>
  <c r="B423" i="55" a="1"/>
  <c r="B423" i="55" s="1"/>
  <c r="G423" i="55" l="1"/>
  <c r="D423" i="55"/>
  <c r="E423" i="55"/>
  <c r="C423" i="55"/>
  <c r="F423" i="55"/>
  <c r="B424" i="55" a="1"/>
  <c r="B424" i="55" s="1"/>
  <c r="C424" i="55" l="1"/>
  <c r="D424" i="55"/>
  <c r="G424" i="55"/>
  <c r="F424" i="55"/>
  <c r="E424" i="55"/>
  <c r="B425" i="55" a="1"/>
  <c r="B425" i="55" s="1"/>
  <c r="C425" i="55" l="1"/>
  <c r="F425" i="55"/>
  <c r="E425" i="55"/>
  <c r="G425" i="55"/>
  <c r="D425" i="55"/>
  <c r="B426" i="55" a="1"/>
  <c r="B426" i="55" s="1"/>
  <c r="G426" i="55" l="1"/>
  <c r="D426" i="55"/>
  <c r="F426" i="55"/>
  <c r="E426" i="55"/>
  <c r="C426" i="55"/>
  <c r="B427" i="55" a="1"/>
  <c r="B427" i="55" s="1"/>
  <c r="G427" i="55" l="1"/>
  <c r="D427" i="55"/>
  <c r="E427" i="55"/>
  <c r="C427" i="55"/>
  <c r="F427" i="55"/>
  <c r="B428" i="55" a="1"/>
  <c r="B428" i="55" s="1"/>
  <c r="D428" i="55" l="1"/>
  <c r="C428" i="55"/>
  <c r="G428" i="55"/>
  <c r="F428" i="55"/>
  <c r="E428" i="55"/>
  <c r="B429" i="55" a="1"/>
  <c r="B429" i="55" s="1"/>
  <c r="C429" i="55" l="1"/>
  <c r="F429" i="55"/>
  <c r="D429" i="55"/>
  <c r="G429" i="55"/>
  <c r="E429" i="55"/>
  <c r="B430" i="55" a="1"/>
  <c r="B430" i="55" s="1"/>
  <c r="G430" i="55" l="1"/>
  <c r="C430" i="55"/>
  <c r="F430" i="55"/>
  <c r="E430" i="55"/>
  <c r="D430" i="55"/>
  <c r="B431" i="55" a="1"/>
  <c r="B431" i="55" s="1"/>
  <c r="D431" i="55" l="1"/>
  <c r="C431" i="55"/>
  <c r="F431" i="55"/>
  <c r="E431" i="55"/>
  <c r="G431" i="55"/>
  <c r="B432" i="55" a="1"/>
  <c r="B432" i="55" s="1"/>
  <c r="D432" i="55" l="1"/>
  <c r="F432" i="55"/>
  <c r="C432" i="55"/>
  <c r="G432" i="55"/>
  <c r="E432" i="55"/>
  <c r="B433" i="55" a="1"/>
  <c r="B433" i="55" s="1"/>
  <c r="F433" i="55" l="1"/>
  <c r="D433" i="55"/>
  <c r="G433" i="55"/>
  <c r="E433" i="55"/>
  <c r="C433" i="55"/>
  <c r="B434" i="55" a="1"/>
  <c r="B434" i="55" s="1"/>
  <c r="C434" i="55" l="1"/>
  <c r="E434" i="55"/>
  <c r="D434" i="55"/>
  <c r="F434" i="55"/>
  <c r="G434" i="55"/>
  <c r="B435" i="55" a="1"/>
  <c r="B435" i="55" s="1"/>
  <c r="G435" i="55" l="1"/>
  <c r="C435" i="55"/>
  <c r="F435" i="55"/>
  <c r="E435" i="55"/>
  <c r="D435" i="55"/>
  <c r="B436" i="55" a="1"/>
  <c r="B436" i="55" s="1"/>
  <c r="F436" i="55" l="1"/>
  <c r="G436" i="55"/>
  <c r="E436" i="55"/>
  <c r="D436" i="55"/>
  <c r="C436" i="55"/>
  <c r="B437" i="55" a="1"/>
  <c r="B437" i="55" s="1"/>
  <c r="D437" i="55" l="1"/>
  <c r="E437" i="55"/>
  <c r="C437" i="55"/>
  <c r="F437" i="55"/>
  <c r="G437" i="55"/>
  <c r="B438" i="55" a="1"/>
  <c r="B438" i="55" s="1"/>
  <c r="D438" i="55" l="1"/>
  <c r="G438" i="55"/>
  <c r="C438" i="55"/>
  <c r="E438" i="55"/>
  <c r="F438" i="55"/>
  <c r="B439" i="55" a="1"/>
  <c r="B439" i="55" s="1"/>
  <c r="C439" i="55" l="1"/>
  <c r="G439" i="55"/>
  <c r="F439" i="55"/>
  <c r="D439" i="55"/>
  <c r="E439" i="55"/>
  <c r="B440" i="55" a="1"/>
  <c r="B440" i="55" s="1"/>
  <c r="E440" i="55" l="1"/>
  <c r="C440" i="55"/>
  <c r="F440" i="55"/>
  <c r="G440" i="55"/>
  <c r="D440" i="55"/>
  <c r="B441" i="55" a="1"/>
  <c r="B441" i="55" s="1"/>
  <c r="F441" i="55" l="1"/>
  <c r="G441" i="55"/>
  <c r="D441" i="55"/>
  <c r="C441" i="55"/>
  <c r="E441" i="55"/>
  <c r="B442" i="55" a="1"/>
  <c r="B442" i="55" s="1"/>
  <c r="G442" i="55" l="1"/>
  <c r="E442" i="55"/>
  <c r="D442" i="55"/>
  <c r="C442" i="55"/>
  <c r="F442" i="55"/>
  <c r="B443" i="55" a="1"/>
  <c r="B443" i="55" s="1"/>
  <c r="F443" i="55" l="1"/>
  <c r="G443" i="55"/>
  <c r="E443" i="55"/>
  <c r="D443" i="55"/>
  <c r="C443" i="55"/>
  <c r="B444" i="55" a="1"/>
  <c r="B444" i="55" s="1"/>
  <c r="C444" i="55" l="1"/>
  <c r="G444" i="55"/>
  <c r="F444" i="55"/>
  <c r="D444" i="55"/>
  <c r="E444" i="55"/>
  <c r="B445" i="55" a="1"/>
  <c r="B445" i="55" s="1"/>
  <c r="C445" i="55" l="1"/>
  <c r="F445" i="55"/>
  <c r="G445" i="55"/>
  <c r="D445" i="55"/>
  <c r="E445" i="55"/>
  <c r="B446" i="55" a="1"/>
  <c r="B446" i="55" s="1"/>
  <c r="D446" i="55" l="1"/>
  <c r="C446" i="55"/>
  <c r="F446" i="55"/>
  <c r="G446" i="55"/>
  <c r="E446" i="55"/>
  <c r="B447" i="55" a="1"/>
  <c r="B447" i="55" s="1"/>
  <c r="F447" i="55" l="1"/>
  <c r="D447" i="55"/>
  <c r="E447" i="55"/>
  <c r="C447" i="55"/>
  <c r="G447" i="55"/>
  <c r="B448" i="55" a="1"/>
  <c r="B448" i="55" s="1"/>
  <c r="G448" i="55" l="1"/>
  <c r="E448" i="55"/>
  <c r="D448" i="55"/>
  <c r="C448" i="55"/>
  <c r="F448" i="55"/>
  <c r="B449" i="55" a="1"/>
  <c r="B449" i="55" s="1"/>
  <c r="G449" i="55" l="1"/>
  <c r="D449" i="55"/>
  <c r="C449" i="55"/>
  <c r="F449" i="55"/>
  <c r="E449" i="55"/>
  <c r="B450" i="55" a="1"/>
  <c r="B450" i="55" s="1"/>
  <c r="G450" i="55" l="1"/>
  <c r="E450" i="55"/>
  <c r="F450" i="55"/>
  <c r="D450" i="55"/>
  <c r="C450" i="55"/>
  <c r="B451" i="55" a="1"/>
  <c r="B451" i="55" s="1"/>
  <c r="E451" i="55" l="1"/>
  <c r="G451" i="55"/>
  <c r="C451" i="55"/>
  <c r="F451" i="55"/>
  <c r="D451" i="55"/>
  <c r="B452" i="55" a="1"/>
  <c r="B452" i="55" s="1"/>
  <c r="E452" i="55" l="1"/>
  <c r="F452" i="55"/>
  <c r="G452" i="55"/>
  <c r="D452" i="55"/>
  <c r="C452" i="55"/>
  <c r="B453" i="55" a="1"/>
  <c r="B453" i="55" s="1"/>
  <c r="F453" i="55" l="1"/>
  <c r="G453" i="55"/>
  <c r="D453" i="55"/>
  <c r="E453" i="55"/>
  <c r="C453" i="55"/>
  <c r="B454" i="55" a="1"/>
  <c r="B454" i="55" s="1"/>
  <c r="F454" i="55" l="1"/>
  <c r="E454" i="55"/>
  <c r="D454" i="55"/>
  <c r="C454" i="55"/>
  <c r="G454" i="55"/>
  <c r="B455" i="55" a="1"/>
  <c r="B455" i="55" s="1"/>
  <c r="F455" i="55" l="1"/>
  <c r="E455" i="55"/>
  <c r="C455" i="55"/>
  <c r="D455" i="55"/>
  <c r="G455" i="55"/>
  <c r="B456" i="55" a="1"/>
  <c r="B456" i="55" s="1"/>
  <c r="C456" i="55" l="1"/>
  <c r="F456" i="55"/>
  <c r="D456" i="55"/>
  <c r="G456" i="55"/>
  <c r="E456" i="55"/>
  <c r="B457" i="55" a="1"/>
  <c r="B457" i="55" s="1"/>
  <c r="C457" i="55" l="1"/>
  <c r="F457" i="55"/>
  <c r="D457" i="55"/>
  <c r="E457" i="55"/>
  <c r="G457" i="55"/>
  <c r="B458" i="55" a="1"/>
  <c r="B458" i="55" s="1"/>
  <c r="E458" i="55" l="1"/>
  <c r="D458" i="55"/>
  <c r="F458" i="55"/>
  <c r="C458" i="55"/>
  <c r="G458" i="55"/>
  <c r="B459" i="55" a="1"/>
  <c r="B459" i="55" s="1"/>
  <c r="C459" i="55" l="1"/>
  <c r="F459" i="55"/>
  <c r="E459" i="55"/>
  <c r="D459" i="55"/>
  <c r="G459" i="55"/>
  <c r="B460" i="55" a="1"/>
  <c r="B460" i="55" s="1"/>
  <c r="F460" i="55" l="1"/>
  <c r="C460" i="55"/>
  <c r="D460" i="55"/>
  <c r="E460" i="55"/>
  <c r="G460" i="55"/>
  <c r="B461" i="55" a="1"/>
  <c r="B461" i="55" s="1"/>
  <c r="D461" i="55" l="1"/>
  <c r="C461" i="55"/>
  <c r="F461" i="55"/>
  <c r="G461" i="55"/>
  <c r="E461" i="55"/>
  <c r="B462" i="55" a="1"/>
  <c r="B462" i="55" s="1"/>
  <c r="C462" i="55" l="1"/>
  <c r="F462" i="55"/>
  <c r="D462" i="55"/>
  <c r="G462" i="55"/>
  <c r="E462" i="55"/>
  <c r="B463" i="55" a="1"/>
  <c r="B463" i="55" s="1"/>
  <c r="D463" i="55" l="1"/>
  <c r="C463" i="55"/>
  <c r="E463" i="55"/>
  <c r="F463" i="55"/>
  <c r="G463" i="55"/>
  <c r="B464" i="55" a="1"/>
  <c r="B464" i="55" s="1"/>
  <c r="F464" i="55" l="1"/>
  <c r="D464" i="55"/>
  <c r="C464" i="55"/>
  <c r="G464" i="55"/>
  <c r="E464" i="55"/>
  <c r="B465" i="55" a="1"/>
  <c r="B465" i="55" s="1"/>
  <c r="C465" i="55" l="1"/>
  <c r="G465" i="55"/>
  <c r="E465" i="55"/>
  <c r="D465" i="55"/>
  <c r="F465" i="55"/>
  <c r="B466" i="55" a="1"/>
  <c r="B466" i="55" s="1"/>
  <c r="F466" i="55" l="1"/>
  <c r="D466" i="55"/>
  <c r="E466" i="55"/>
  <c r="G466" i="55"/>
  <c r="C466" i="55"/>
  <c r="B467" i="55" a="1"/>
  <c r="B467" i="55" s="1"/>
  <c r="E467" i="55" l="1"/>
  <c r="D467" i="55"/>
  <c r="C467" i="55"/>
  <c r="F467" i="55"/>
  <c r="G467" i="55"/>
  <c r="B468" i="55" a="1"/>
  <c r="B468" i="55" s="1"/>
  <c r="D468" i="55" l="1"/>
  <c r="G468" i="55"/>
  <c r="C468" i="55"/>
  <c r="F468" i="55"/>
  <c r="E468" i="55"/>
  <c r="B469" i="55" a="1"/>
  <c r="B469" i="55" s="1"/>
  <c r="F469" i="55" l="1"/>
  <c r="G469" i="55"/>
  <c r="D469" i="55"/>
  <c r="E469" i="55"/>
  <c r="C469" i="55"/>
  <c r="B470" i="55" a="1"/>
  <c r="B470" i="55" s="1"/>
  <c r="G470" i="55" l="1"/>
  <c r="D470" i="55"/>
  <c r="E470" i="55"/>
  <c r="F470" i="55"/>
  <c r="C470" i="55"/>
  <c r="B471" i="55" a="1"/>
  <c r="B471" i="55" s="1"/>
  <c r="C471" i="55" l="1"/>
  <c r="F471" i="55"/>
  <c r="D471" i="55"/>
  <c r="E471" i="55"/>
  <c r="G471" i="55"/>
  <c r="B472" i="55" a="1"/>
  <c r="B472" i="55" s="1"/>
  <c r="C472" i="55" l="1"/>
  <c r="D472" i="55"/>
  <c r="F472" i="55"/>
  <c r="G472" i="55"/>
  <c r="E472" i="55"/>
  <c r="B473" i="55" a="1"/>
  <c r="B473" i="55" s="1"/>
  <c r="C473" i="55" l="1"/>
  <c r="F473" i="55"/>
  <c r="E473" i="55"/>
  <c r="G473" i="55"/>
  <c r="D473" i="55"/>
  <c r="B474" i="55" a="1"/>
  <c r="B474" i="55" s="1"/>
  <c r="E474" i="55" l="1"/>
  <c r="F474" i="55"/>
  <c r="C474" i="55"/>
  <c r="G474" i="55"/>
  <c r="D474" i="55"/>
  <c r="B475" i="55" a="1"/>
  <c r="B475" i="55" s="1"/>
  <c r="G475" i="55" l="1"/>
  <c r="E475" i="55"/>
  <c r="C475" i="55"/>
  <c r="F475" i="55"/>
  <c r="D475" i="55"/>
  <c r="B476" i="55" a="1"/>
  <c r="B476" i="55" s="1"/>
  <c r="C476" i="55" l="1"/>
  <c r="G476" i="55"/>
  <c r="E476" i="55"/>
  <c r="F476" i="55"/>
  <c r="D476" i="55"/>
  <c r="B477" i="55" a="1"/>
  <c r="B477" i="55" s="1"/>
  <c r="E477" i="55" l="1"/>
  <c r="C477" i="55"/>
  <c r="F477" i="55"/>
  <c r="D477" i="55"/>
  <c r="G477" i="55"/>
  <c r="B478" i="55" a="1"/>
  <c r="B478" i="55" s="1"/>
  <c r="E478" i="55" l="1"/>
  <c r="G478" i="55"/>
  <c r="C478" i="55"/>
  <c r="D478" i="55"/>
  <c r="F478" i="55"/>
  <c r="B479" i="55" a="1"/>
  <c r="B479" i="55" s="1"/>
  <c r="G479" i="55" l="1"/>
  <c r="D479" i="55"/>
  <c r="E479" i="55"/>
  <c r="F479" i="55"/>
  <c r="C479" i="55"/>
  <c r="B480" i="55" a="1"/>
  <c r="B480" i="55" s="1"/>
  <c r="F480" i="55" l="1"/>
  <c r="C480" i="55"/>
  <c r="D480" i="55"/>
  <c r="G480" i="55"/>
  <c r="E480" i="55"/>
  <c r="B481" i="55" a="1"/>
  <c r="B481" i="55" s="1"/>
  <c r="G481" i="55" l="1"/>
  <c r="E481" i="55"/>
  <c r="C481" i="55"/>
  <c r="F481" i="55"/>
  <c r="D481" i="55"/>
  <c r="B482" i="55" a="1"/>
  <c r="B482" i="55" s="1"/>
  <c r="E482" i="55" l="1"/>
  <c r="G482" i="55"/>
  <c r="C482" i="55"/>
  <c r="D482" i="55"/>
  <c r="F482" i="55"/>
  <c r="B483" i="55" a="1"/>
  <c r="B483" i="55" s="1"/>
  <c r="G483" i="55" l="1"/>
  <c r="F483" i="55"/>
  <c r="D483" i="55"/>
  <c r="E483" i="55"/>
  <c r="C483" i="55"/>
  <c r="B484" i="55" a="1"/>
  <c r="B484" i="55" s="1"/>
  <c r="F484" i="55" l="1"/>
  <c r="C484" i="55"/>
  <c r="D484" i="55"/>
  <c r="E484" i="55"/>
  <c r="G484" i="55"/>
  <c r="B485" i="55" a="1"/>
  <c r="B485" i="55" s="1"/>
  <c r="G485" i="55" l="1"/>
  <c r="C485" i="55"/>
  <c r="F485" i="55"/>
  <c r="D485" i="55"/>
  <c r="E485" i="55"/>
  <c r="B486" i="55" a="1"/>
  <c r="B486" i="55" s="1"/>
  <c r="F486" i="55" l="1"/>
  <c r="E486" i="55"/>
  <c r="D486" i="55"/>
  <c r="G486" i="55"/>
  <c r="C486" i="55"/>
  <c r="B487" i="55" a="1"/>
  <c r="B487" i="55" s="1"/>
  <c r="D487" i="55" l="1"/>
  <c r="C487" i="55"/>
  <c r="F487" i="55"/>
  <c r="E487" i="55"/>
  <c r="G487" i="55"/>
  <c r="B488" i="55" a="1"/>
  <c r="B488" i="55" s="1"/>
  <c r="C488" i="55" l="1"/>
  <c r="D488" i="55"/>
  <c r="E488" i="55"/>
  <c r="F488" i="55"/>
  <c r="G488" i="55"/>
  <c r="B489" i="55" a="1"/>
  <c r="B489" i="55" s="1"/>
  <c r="D489" i="55" l="1"/>
  <c r="G489" i="55"/>
  <c r="C489" i="55"/>
  <c r="F489" i="55"/>
  <c r="E489" i="55"/>
  <c r="B490" i="55" a="1"/>
  <c r="B490" i="55" s="1"/>
  <c r="F490" i="55" l="1"/>
  <c r="E490" i="55"/>
  <c r="D490" i="55"/>
  <c r="C490" i="55"/>
  <c r="G490" i="55"/>
  <c r="B491" i="55" a="1"/>
  <c r="B491" i="55" s="1"/>
  <c r="E491" i="55" l="1"/>
  <c r="F491" i="55"/>
  <c r="G491" i="55"/>
  <c r="D491" i="55"/>
  <c r="C491" i="55"/>
  <c r="B492" i="55" a="1"/>
  <c r="B492" i="55" s="1"/>
  <c r="E492" i="55" l="1"/>
  <c r="C492" i="55"/>
  <c r="D492" i="55"/>
  <c r="F492" i="55"/>
  <c r="G492" i="55"/>
  <c r="B493" i="55" a="1"/>
  <c r="B493" i="55" s="1"/>
  <c r="D493" i="55" l="1"/>
  <c r="E493" i="55"/>
  <c r="C493" i="55"/>
  <c r="F493" i="55"/>
  <c r="G493" i="55"/>
  <c r="B494" i="55" a="1"/>
  <c r="B494" i="55" s="1"/>
  <c r="D494" i="55" l="1"/>
  <c r="F494" i="55"/>
  <c r="C494" i="55"/>
  <c r="G494" i="55"/>
  <c r="E494" i="55"/>
  <c r="B495" i="55" a="1"/>
  <c r="B495" i="55" s="1"/>
  <c r="G495" i="55" l="1"/>
  <c r="C495" i="55"/>
  <c r="F495" i="55"/>
  <c r="D495" i="55"/>
  <c r="E495" i="55"/>
  <c r="B496" i="55" a="1"/>
  <c r="B496" i="55" s="1"/>
  <c r="G496" i="55" l="1"/>
  <c r="C496" i="55"/>
  <c r="E496" i="55"/>
  <c r="F496" i="55"/>
  <c r="D496" i="55"/>
  <c r="B497" i="55" a="1"/>
  <c r="B497" i="55" s="1"/>
  <c r="E497" i="55" l="1"/>
  <c r="C497" i="55"/>
  <c r="G497" i="55"/>
  <c r="D497" i="55"/>
  <c r="F497" i="55"/>
  <c r="B498" i="55" a="1"/>
  <c r="B498" i="55" s="1"/>
  <c r="C498" i="55" l="1"/>
  <c r="F498" i="55"/>
  <c r="G498" i="55"/>
  <c r="D498" i="55"/>
  <c r="E498" i="55"/>
  <c r="B499" i="55" a="1"/>
  <c r="B499" i="55" s="1"/>
  <c r="F499" i="55" l="1"/>
  <c r="C499" i="55"/>
  <c r="E499" i="55"/>
  <c r="G499" i="55"/>
  <c r="D499" i="55"/>
  <c r="B500" i="55" a="1"/>
  <c r="B500" i="55" s="1"/>
  <c r="C500" i="55" l="1"/>
  <c r="E500" i="55"/>
  <c r="G500" i="55"/>
  <c r="F500" i="55"/>
  <c r="D500" i="55"/>
  <c r="D13" i="55" l="1"/>
  <c r="D11" i="55"/>
  <c r="D12" i="55"/>
  <c r="D15" i="55"/>
  <c r="D14" i="55"/>
  <c r="D18" i="55"/>
  <c r="D17" i="55"/>
  <c r="D21" i="55"/>
  <c r="D16" i="55"/>
  <c r="D20" i="55"/>
  <c r="D19" i="55"/>
  <c r="D24" i="55"/>
  <c r="D22" i="55"/>
  <c r="D23" i="55"/>
  <c r="D25" i="55"/>
  <c r="D26" i="55"/>
  <c r="F11" i="55" l="1"/>
  <c r="F12" i="55"/>
  <c r="F13" i="55"/>
  <c r="F14" i="55"/>
  <c r="F15" i="55"/>
  <c r="F16" i="55"/>
  <c r="F18" i="55"/>
  <c r="F17" i="55"/>
  <c r="F19" i="55"/>
  <c r="F20" i="55"/>
  <c r="F21" i="55"/>
  <c r="F22" i="55"/>
  <c r="F23" i="55"/>
  <c r="F24" i="55"/>
  <c r="F25" i="55"/>
  <c r="F26" i="55"/>
  <c r="A25" i="57" l="1"/>
  <c r="G26" i="55"/>
  <c r="B25" i="57" s="1"/>
  <c r="E33" i="52"/>
  <c r="G33" i="52" s="1"/>
  <c r="A16" i="57"/>
  <c r="G17" i="55"/>
  <c r="E34" i="52"/>
  <c r="G34" i="52" s="1"/>
  <c r="A17" i="57"/>
  <c r="G18" i="55"/>
  <c r="A23" i="57"/>
  <c r="G24" i="55"/>
  <c r="B23" i="57" s="1"/>
  <c r="A15" i="57"/>
  <c r="E32" i="52"/>
  <c r="G32" i="52" s="1"/>
  <c r="G16" i="55"/>
  <c r="A22" i="57"/>
  <c r="G23" i="55"/>
  <c r="B22" i="57" s="1"/>
  <c r="E31" i="52"/>
  <c r="G31" i="52" s="1"/>
  <c r="A14" i="57"/>
  <c r="G15" i="55"/>
  <c r="A18" i="57"/>
  <c r="E35" i="52"/>
  <c r="G35" i="52" s="1"/>
  <c r="G19" i="55"/>
  <c r="A24" i="57"/>
  <c r="G25" i="55"/>
  <c r="B24" i="57" s="1"/>
  <c r="A21" i="57"/>
  <c r="G22" i="55"/>
  <c r="B21" i="57" s="1"/>
  <c r="E30" i="52"/>
  <c r="G30" i="52" s="1"/>
  <c r="A13" i="57"/>
  <c r="G14" i="55"/>
  <c r="G11" i="55"/>
  <c r="A10" i="57"/>
  <c r="E27" i="52"/>
  <c r="G27" i="52" s="1"/>
  <c r="A20" i="57"/>
  <c r="G21" i="55"/>
  <c r="B20" i="57" s="1"/>
  <c r="A12" i="57"/>
  <c r="E29" i="52"/>
  <c r="G29" i="52" s="1"/>
  <c r="G13" i="55"/>
  <c r="E36" i="52"/>
  <c r="G36" i="52" s="1"/>
  <c r="A19" i="57"/>
  <c r="G20" i="55"/>
  <c r="E28" i="52"/>
  <c r="G28" i="52" s="1"/>
  <c r="A11" i="57"/>
  <c r="G12" i="55"/>
  <c r="B17" i="57" l="1"/>
  <c r="F34" i="52"/>
  <c r="F36" i="52"/>
  <c r="B19" i="57"/>
  <c r="B10" i="57"/>
  <c r="F27" i="52"/>
  <c r="F35" i="52"/>
  <c r="B18" i="57"/>
  <c r="F32" i="52"/>
  <c r="B15" i="57"/>
  <c r="F33" i="52"/>
  <c r="B16" i="57"/>
  <c r="B12" i="57"/>
  <c r="F29" i="52"/>
  <c r="B13" i="57"/>
  <c r="F30" i="52"/>
  <c r="B11" i="57"/>
  <c r="F28" i="52"/>
  <c r="B14" i="57"/>
  <c r="F31" i="52"/>
</calcChain>
</file>

<file path=xl/sharedStrings.xml><?xml version="1.0" encoding="utf-8"?>
<sst xmlns="http://schemas.openxmlformats.org/spreadsheetml/2006/main" count="256" uniqueCount="206">
  <si>
    <t>Address</t>
  </si>
  <si>
    <t>Report Year</t>
  </si>
  <si>
    <t>Template</t>
  </si>
  <si>
    <t>Last Saved</t>
  </si>
  <si>
    <t>Date</t>
  </si>
  <si>
    <t>Alert Category</t>
  </si>
  <si>
    <t>Alert Type</t>
  </si>
  <si>
    <t>Internal / External</t>
  </si>
  <si>
    <t>Responder</t>
  </si>
  <si>
    <t>Location</t>
  </si>
  <si>
    <t>Notification Method</t>
  </si>
  <si>
    <t>Point of Contact</t>
  </si>
  <si>
    <t>Command Center Activation</t>
  </si>
  <si>
    <t>Patient Care Impacts</t>
  </si>
  <si>
    <t>Business / Operational Impacts</t>
  </si>
  <si>
    <t>Structural Impacts</t>
  </si>
  <si>
    <t>Resource Request</t>
  </si>
  <si>
    <t>AAR</t>
  </si>
  <si>
    <t>End Date</t>
  </si>
  <si>
    <t xml:space="preserve">Event Summary </t>
  </si>
  <si>
    <t>Natural</t>
  </si>
  <si>
    <t>Earthquake</t>
  </si>
  <si>
    <t>Technological</t>
  </si>
  <si>
    <t>IT System Outage</t>
  </si>
  <si>
    <t>Power Outage</t>
  </si>
  <si>
    <t>Human</t>
  </si>
  <si>
    <t>Patient Surge</t>
  </si>
  <si>
    <t>Bomb Threat</t>
  </si>
  <si>
    <t>Evacuation</t>
  </si>
  <si>
    <t>HVAC Failure</t>
  </si>
  <si>
    <t>Yes</t>
  </si>
  <si>
    <t>Active Shooter</t>
  </si>
  <si>
    <t>Building Move</t>
  </si>
  <si>
    <t>Explosion</t>
  </si>
  <si>
    <t>Gas / Emmissions Leak</t>
  </si>
  <si>
    <t>Generator Failure</t>
  </si>
  <si>
    <t>Hostage Situation</t>
  </si>
  <si>
    <t>Hurricane</t>
  </si>
  <si>
    <t>Inclement Weather</t>
  </si>
  <si>
    <t>Shelter in Place</t>
  </si>
  <si>
    <t>Suicide</t>
  </si>
  <si>
    <t>Suspicious Package / Substance</t>
  </si>
  <si>
    <t>Tornado</t>
  </si>
  <si>
    <t>Trauma</t>
  </si>
  <si>
    <t>Tsunami</t>
  </si>
  <si>
    <t>Water Disruption</t>
  </si>
  <si>
    <t>Weapon</t>
  </si>
  <si>
    <t>Workplace Violence / Threat</t>
  </si>
  <si>
    <t>Other</t>
  </si>
  <si>
    <t>Direct Call</t>
  </si>
  <si>
    <t>Email</t>
  </si>
  <si>
    <t>In Person</t>
  </si>
  <si>
    <t>News / Media</t>
  </si>
  <si>
    <t>Radio</t>
  </si>
  <si>
    <t>Other Source</t>
  </si>
  <si>
    <t>Text</t>
  </si>
  <si>
    <t>Word of Mouth</t>
  </si>
  <si>
    <t>Yes/No</t>
  </si>
  <si>
    <t>No</t>
  </si>
  <si>
    <t>Not Sure</t>
  </si>
  <si>
    <t>Unknown</t>
  </si>
  <si>
    <t>Hazmat</t>
  </si>
  <si>
    <t>Internal/External</t>
  </si>
  <si>
    <t>Internal</t>
  </si>
  <si>
    <t>External</t>
  </si>
  <si>
    <t>Both</t>
  </si>
  <si>
    <t>Count</t>
  </si>
  <si>
    <t>Rank</t>
  </si>
  <si>
    <t>Priority</t>
  </si>
  <si>
    <t>Count 2</t>
  </si>
  <si>
    <t>Alert Type 1</t>
  </si>
  <si>
    <t>Alert Type Final</t>
  </si>
  <si>
    <t>Calculation</t>
  </si>
  <si>
    <t>Strikes / Labor Action /  Work Stoppage</t>
  </si>
  <si>
    <t>Total Alert</t>
  </si>
  <si>
    <t>Recovery Plan Activated</t>
  </si>
  <si>
    <t>Chemical Exposure, External</t>
  </si>
  <si>
    <t>Dam Failure</t>
  </si>
  <si>
    <t>Drought</t>
  </si>
  <si>
    <t>Epidemic</t>
  </si>
  <si>
    <t>Forensic Admission</t>
  </si>
  <si>
    <t>Landslide</t>
  </si>
  <si>
    <t>Natural Gas Disruption</t>
  </si>
  <si>
    <t>Pandemic</t>
  </si>
  <si>
    <t>Picketing</t>
  </si>
  <si>
    <t>Radiation Exposure</t>
  </si>
  <si>
    <t>Seasonal Influenza</t>
  </si>
  <si>
    <t>Supply Chain Shortage / Failure</t>
  </si>
  <si>
    <t>Temperature Extremes</t>
  </si>
  <si>
    <t>Transportation Failure</t>
  </si>
  <si>
    <t>VIP Situation</t>
  </si>
  <si>
    <t>Water Contamination</t>
  </si>
  <si>
    <t>Report For</t>
  </si>
  <si>
    <t>0 = N/A
1 = Low
2 = Moderate
3 = High</t>
  </si>
  <si>
    <t>Likelihood this will occur</t>
  </si>
  <si>
    <t>Possibility of dealth or injury</t>
  </si>
  <si>
    <t>Physical losses and damages</t>
  </si>
  <si>
    <t>Interuption of services</t>
  </si>
  <si>
    <t>Preplanning</t>
  </si>
  <si>
    <t>Time, effectiveness, resources</t>
  </si>
  <si>
    <t>Community/Mutual Aid staff and supplies</t>
  </si>
  <si>
    <t>0 - 100%</t>
  </si>
  <si>
    <t>HUMAN
IMPACT</t>
  </si>
  <si>
    <t>PROPERTY
IMPACT</t>
  </si>
  <si>
    <t>BUSINESS
IMPACT</t>
  </si>
  <si>
    <t>PREPARED-
NESS</t>
  </si>
  <si>
    <t>INTERNAL
RESPONSE</t>
  </si>
  <si>
    <t>EXTERNAL
RESPONSE</t>
  </si>
  <si>
    <t>* Relative threat</t>
  </si>
  <si>
    <t xml:space="preserve"> </t>
  </si>
  <si>
    <t>SEVERITY = ( MAGNITUDE - MITGATION )</t>
  </si>
  <si>
    <t>RISK</t>
  </si>
  <si>
    <t>Max Score</t>
  </si>
  <si>
    <t>Max Total Score</t>
  </si>
  <si>
    <t>Hazard Score</t>
  </si>
  <si>
    <t>Actual Alert</t>
  </si>
  <si>
    <t>TOP 10 ACTUAL ALERTS</t>
  </si>
  <si>
    <t>TOP 10 HVA</t>
  </si>
  <si>
    <t>ALERT TYPE</t>
  </si>
  <si>
    <t>OCCURRENCE</t>
  </si>
  <si>
    <t>HVA RANK</t>
  </si>
  <si>
    <t>RANK</t>
  </si>
  <si>
    <t>0 = N/A
1 = High
2 = Moderate
3 = Low</t>
  </si>
  <si>
    <t>0 = N/A
1 =High
2 = Moderate
3 = Low</t>
  </si>
  <si>
    <t>PROBABILITY</t>
  </si>
  <si>
    <t>ALERTS</t>
  </si>
  <si>
    <t>ACTIVATIONS</t>
  </si>
  <si>
    <t>Input</t>
  </si>
  <si>
    <t>Probability + 'Total Alerts + Total Activations</t>
  </si>
  <si>
    <t>MAX SCORE</t>
  </si>
  <si>
    <t>SCORE</t>
  </si>
  <si>
    <t>Air Quality Issue</t>
  </si>
  <si>
    <t>Chemical Exposure, Internal</t>
  </si>
  <si>
    <t>Chemical Spill</t>
  </si>
  <si>
    <t>Communication / Telephony Failure</t>
  </si>
  <si>
    <t>Fire, Internal</t>
  </si>
  <si>
    <t>Flood, External</t>
  </si>
  <si>
    <t>Flood, Internal</t>
  </si>
  <si>
    <t>Infectious Disease Outbreak</t>
  </si>
  <si>
    <t>Mass Casualty Incident - Hazmat</t>
  </si>
  <si>
    <t>Mass Casualty Incident - Medical</t>
  </si>
  <si>
    <t>Mass Casualty Incident - Trauma</t>
  </si>
  <si>
    <t>Medical Gas Disruption</t>
  </si>
  <si>
    <t>Planned Power Outage</t>
  </si>
  <si>
    <t>Sewage Failure</t>
  </si>
  <si>
    <t>Utility Failure</t>
  </si>
  <si>
    <t>Act of Terrorism</t>
  </si>
  <si>
    <t>Fire, External</t>
  </si>
  <si>
    <t>Chemical Spill, Large</t>
  </si>
  <si>
    <t>Civil Unrest / Protesting</t>
  </si>
  <si>
    <t>Child Abduction</t>
  </si>
  <si>
    <t>Patient Elopement</t>
  </si>
  <si>
    <t>Hazard Vulnerability Assessment Tool</t>
  </si>
  <si>
    <t>Ø</t>
  </si>
  <si>
    <t>Known Risk</t>
  </si>
  <si>
    <t>Status of current plans</t>
  </si>
  <si>
    <t>Historical Data (10 Year Time Frame)</t>
  </si>
  <si>
    <t>Frequency of drills</t>
  </si>
  <si>
    <t>Training and implementation status</t>
  </si>
  <si>
    <t>Insurance</t>
  </si>
  <si>
    <t>Availability of alternate sources for critical supplies/services</t>
  </si>
  <si>
    <t>Cost to replace</t>
  </si>
  <si>
    <t>Types of supplies on hand/will they meet need?</t>
  </si>
  <si>
    <t>Cost to set up temporary replacement</t>
  </si>
  <si>
    <t>Volume of supplies on hand/will they meet need?</t>
  </si>
  <si>
    <t>Cost to repair</t>
  </si>
  <si>
    <t>Staff availability</t>
  </si>
  <si>
    <t>Time to recover</t>
  </si>
  <si>
    <t>Coordination with Memorandums of Understanding</t>
  </si>
  <si>
    <t>Cost to repair/replace based on past incidents</t>
  </si>
  <si>
    <t>Availability of back-up systems</t>
  </si>
  <si>
    <t>Internal resources ability to withstand disasters/survivability</t>
  </si>
  <si>
    <t>Business interruption</t>
  </si>
  <si>
    <t>Employees unable to report to work</t>
  </si>
  <si>
    <t>Types of agreements with community agencies/drills</t>
  </si>
  <si>
    <t>Coordination with local and state agencies</t>
  </si>
  <si>
    <t>Company in violation of contractual agreements</t>
  </si>
  <si>
    <t>Coordination with proximal health care facilities</t>
  </si>
  <si>
    <t>Imposition of fines and penalties or legal costs</t>
  </si>
  <si>
    <t>Coordination with treatment specific facilities</t>
  </si>
  <si>
    <t>Interruption of critical supplies</t>
  </si>
  <si>
    <t>Community resources</t>
  </si>
  <si>
    <t>Interruption of product distribution</t>
  </si>
  <si>
    <t>Reputation and public image</t>
  </si>
  <si>
    <t>Scope of response capability</t>
  </si>
  <si>
    <t>Financial impact/burden</t>
  </si>
  <si>
    <t>Historical evaluation of response success</t>
  </si>
  <si>
    <t>Loss of business</t>
  </si>
  <si>
    <t>Local emergency response availability</t>
  </si>
  <si>
    <t>Revenue lost during past incidents</t>
  </si>
  <si>
    <t>INSTRUCTIONS FOR COMPLETING THE HAZARD VULNERABILITY ANALYSIS (HVA)</t>
  </si>
  <si>
    <t>YEAR</t>
  </si>
  <si>
    <t>SITE &amp; ADDRESS</t>
  </si>
  <si>
    <r>
      <rPr>
        <b/>
        <sz val="11"/>
        <color theme="1"/>
        <rFont val="Calibri"/>
        <family val="2"/>
        <scheme val="minor"/>
      </rPr>
      <t>HUMAN IMPACT</t>
    </r>
    <r>
      <rPr>
        <sz val="11"/>
        <color theme="1"/>
        <rFont val="Calibri"/>
        <family val="2"/>
        <scheme val="minor"/>
      </rPr>
      <t>: Issues to consider include, but are not limited to:</t>
    </r>
  </si>
  <si>
    <r>
      <rPr>
        <b/>
        <sz val="11"/>
        <color theme="1"/>
        <rFont val="Calibri"/>
        <family val="2"/>
        <scheme val="minor"/>
      </rPr>
      <t>PROPERTY IMPACT</t>
    </r>
    <r>
      <rPr>
        <sz val="11"/>
        <color theme="1"/>
        <rFont val="Calibri"/>
        <family val="2"/>
        <scheme val="minor"/>
      </rPr>
      <t>: Issues to consider include, but are not limited to:</t>
    </r>
  </si>
  <si>
    <r>
      <rPr>
        <b/>
        <sz val="11"/>
        <color theme="1"/>
        <rFont val="Calibri"/>
        <family val="2"/>
        <scheme val="minor"/>
      </rPr>
      <t>BUSINESS IMPACT</t>
    </r>
    <r>
      <rPr>
        <sz val="11"/>
        <color theme="1"/>
        <rFont val="Calibri"/>
        <family val="2"/>
        <scheme val="minor"/>
      </rPr>
      <t>: Issues to consider include, but are not limited to:</t>
    </r>
  </si>
  <si>
    <t>Acuity and volume of injury/death to staff, patients, &amp; visitors</t>
  </si>
  <si>
    <t>Members unable to reach facility</t>
  </si>
  <si>
    <r>
      <rPr>
        <b/>
        <sz val="11"/>
        <rFont val="Calibri"/>
        <family val="2"/>
        <scheme val="minor"/>
      </rPr>
      <t>PREPAREDNESS</t>
    </r>
    <r>
      <rPr>
        <sz val="11"/>
        <rFont val="Calibri"/>
        <family val="2"/>
        <scheme val="minor"/>
      </rPr>
      <t>: Issues to consider include, but are not limited to:</t>
    </r>
  </si>
  <si>
    <t>Time to marshall an on-scene response</t>
  </si>
  <si>
    <r>
      <rPr>
        <b/>
        <sz val="11"/>
        <rFont val="Calibri"/>
        <family val="2"/>
        <scheme val="minor"/>
      </rPr>
      <t>PROBABILITY</t>
    </r>
    <r>
      <rPr>
        <sz val="11"/>
        <rFont val="Calibri"/>
        <family val="2"/>
        <scheme val="minor"/>
      </rPr>
      <t>: Issues to consider include, but are not limited to:</t>
    </r>
  </si>
  <si>
    <t>CONSIDERATIONS FOR COMPLETING THE HVA</t>
  </si>
  <si>
    <r>
      <rPr>
        <b/>
        <sz val="11"/>
        <rFont val="Calibri"/>
        <family val="2"/>
        <scheme val="minor"/>
      </rPr>
      <t>INTERNAL RESPONSE</t>
    </r>
    <r>
      <rPr>
        <sz val="11"/>
        <rFont val="Calibri"/>
        <family val="2"/>
        <scheme val="minor"/>
      </rPr>
      <t>: Issues to consider include, but are not limited to:</t>
    </r>
  </si>
  <si>
    <r>
      <rPr>
        <b/>
        <sz val="11"/>
        <rFont val="Calibri"/>
        <family val="2"/>
        <scheme val="minor"/>
      </rPr>
      <t>EXTERNAL RESPONSE</t>
    </r>
    <r>
      <rPr>
        <sz val="11"/>
        <rFont val="Calibri"/>
        <family val="2"/>
        <scheme val="minor"/>
      </rPr>
      <t>: Issues to consider include, but are not limited to:</t>
    </r>
  </si>
  <si>
    <r>
      <t xml:space="preserve">This HVA tool is a living document.  Facilities using the tool shall complete it as it pertains to their facility / building. 
1) Following this tab listing </t>
    </r>
    <r>
      <rPr>
        <b/>
        <i/>
        <sz val="11"/>
        <rFont val="Calibri"/>
        <family val="2"/>
        <scheme val="minor"/>
      </rPr>
      <t>Instructions</t>
    </r>
    <r>
      <rPr>
        <i/>
        <sz val="11"/>
        <rFont val="Calibri"/>
        <family val="2"/>
        <scheme val="minor"/>
      </rPr>
      <t xml:space="preserve"> for the completion of the HVA, is a tab listed as </t>
    </r>
    <r>
      <rPr>
        <b/>
        <i/>
        <sz val="11"/>
        <rFont val="Calibri"/>
        <family val="2"/>
        <scheme val="minor"/>
      </rPr>
      <t xml:space="preserve">Input. 
</t>
    </r>
    <r>
      <rPr>
        <i/>
        <sz val="11"/>
        <rFont val="Calibri"/>
        <family val="2"/>
        <scheme val="minor"/>
      </rPr>
      <t xml:space="preserve">     a) List the year when this HVA is being completed in Cell B11.  The template will indicate: "YEAR" in B11
     b) List the facility name and address next to "Report For" in Cell B14.  The template will indicate: "SITE &amp; ADDRESS" in B14
     c) Information entered into the </t>
    </r>
    <r>
      <rPr>
        <b/>
        <i/>
        <sz val="11"/>
        <rFont val="Calibri"/>
        <family val="2"/>
        <scheme val="minor"/>
      </rPr>
      <t>Input</t>
    </r>
    <r>
      <rPr>
        <i/>
        <sz val="11"/>
        <rFont val="Calibri"/>
        <family val="2"/>
        <scheme val="minor"/>
      </rPr>
      <t xml:space="preserve"> tab will be directly populated into the HVA under the </t>
    </r>
    <r>
      <rPr>
        <b/>
        <i/>
        <sz val="11"/>
        <rFont val="Calibri"/>
        <family val="2"/>
        <scheme val="minor"/>
      </rPr>
      <t>HVA</t>
    </r>
    <r>
      <rPr>
        <i/>
        <sz val="11"/>
        <rFont val="Calibri"/>
        <family val="2"/>
        <scheme val="minor"/>
      </rPr>
      <t xml:space="preserve"> tab.
2) The </t>
    </r>
    <r>
      <rPr>
        <b/>
        <i/>
        <sz val="11"/>
        <rFont val="Calibri"/>
        <family val="2"/>
        <scheme val="minor"/>
      </rPr>
      <t>HVA</t>
    </r>
    <r>
      <rPr>
        <i/>
        <sz val="11"/>
        <rFont val="Calibri"/>
        <family val="2"/>
        <scheme val="minor"/>
      </rPr>
      <t xml:space="preserve"> tab contains various "Alert Type".  Review them and assign each with Probability Rating between 0 -3.  Review the information in the section below titled: Considerations for Completing the HVA.  Other factors are to consider each event incident occuring at the worst possible time (i.e. during peak patient loads, etc.).
    a) Do not enter a value for each "Alert Type" under the columns titled: "Alerts" and "Activations".  These are self populated cells.
    b) Review the considerations in the table below and assign each "Alert Typle" in the HVA with a rating for </t>
    </r>
    <r>
      <rPr>
        <b/>
        <i/>
        <sz val="11"/>
        <rFont val="Calibri"/>
        <family val="2"/>
        <scheme val="minor"/>
      </rPr>
      <t>HUMAN</t>
    </r>
    <r>
      <rPr>
        <i/>
        <sz val="11"/>
        <rFont val="Calibri"/>
        <family val="2"/>
        <scheme val="minor"/>
      </rPr>
      <t xml:space="preserve">, </t>
    </r>
    <r>
      <rPr>
        <b/>
        <i/>
        <sz val="11"/>
        <rFont val="Calibri"/>
        <family val="2"/>
        <scheme val="minor"/>
      </rPr>
      <t>PROPERTY</t>
    </r>
    <r>
      <rPr>
        <i/>
        <sz val="11"/>
        <rFont val="Calibri"/>
        <family val="2"/>
        <scheme val="minor"/>
      </rPr>
      <t xml:space="preserve"> and </t>
    </r>
    <r>
      <rPr>
        <b/>
        <i/>
        <sz val="11"/>
        <rFont val="Calibri"/>
        <family val="2"/>
        <scheme val="minor"/>
      </rPr>
      <t xml:space="preserve">BUSINESS IMPACTS
   </t>
    </r>
    <r>
      <rPr>
        <i/>
        <sz val="11"/>
        <rFont val="Calibri"/>
        <family val="2"/>
        <scheme val="minor"/>
      </rPr>
      <t xml:space="preserve"> c) Review the considerations in the table below and assign each "Alert Typle" in the HVA with a rating for </t>
    </r>
    <r>
      <rPr>
        <b/>
        <i/>
        <sz val="11"/>
        <rFont val="Calibri"/>
        <family val="2"/>
        <scheme val="minor"/>
      </rPr>
      <t>PREPAREDNESS</t>
    </r>
    <r>
      <rPr>
        <i/>
        <sz val="11"/>
        <rFont val="Calibri"/>
        <family val="2"/>
        <scheme val="minor"/>
      </rPr>
      <t xml:space="preserve">, </t>
    </r>
    <r>
      <rPr>
        <b/>
        <i/>
        <sz val="11"/>
        <rFont val="Calibri"/>
        <family val="2"/>
        <scheme val="minor"/>
      </rPr>
      <t>INTERNAL</t>
    </r>
    <r>
      <rPr>
        <i/>
        <sz val="11"/>
        <rFont val="Calibri"/>
        <family val="2"/>
        <scheme val="minor"/>
      </rPr>
      <t xml:space="preserve"> and </t>
    </r>
    <r>
      <rPr>
        <b/>
        <i/>
        <sz val="11"/>
        <rFont val="Calibri"/>
        <family val="2"/>
        <scheme val="minor"/>
      </rPr>
      <t>EXTERNAL RESPONSES</t>
    </r>
    <r>
      <rPr>
        <i/>
        <sz val="11"/>
        <rFont val="Calibri"/>
        <family val="2"/>
        <scheme val="minor"/>
      </rPr>
      <t xml:space="preserve">
    d) Once the values are entered a percentage value will be automatically assigned under the "Risk" column.  
3) Once the "Risk" percentages are established, the facility must then identify its top 3 - 5 risks.  An Emergency Operations Plan focusing on: Mitigation, Preparedness, Response, and Recovery should be developed to focus on these vulnerabilities. 
4) As noted, this HVA tool is a living document. As they occur throughout the calendar year incidents that align with the "Alert Type" on the HVA should be cataloged on the sheet under the tab titled: "Incident Log". A number of the cells in each column provide the user options to choose a response, which are then tabulated on the HVA based on the incident.  If the Incident is deemed as "Alerts" or "Activations"  their tally will be captured and the HVA "Risk" percentage for that "Alert Type" will be recalculated.  
5) The "Summary" captures and tabulates the events entered on the Incident Log tab, which aids in the development of the Annual Review write-up of the Emergency Management Plan.</t>
    </r>
  </si>
  <si>
    <t>Tuesday, June 04, 2024 at 11:06 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</si>
</sst>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m/dd/yy;@"/>
    <numFmt numFmtId="165" formatCode="&quot;$&quot;#,##0"/>
    <numFmt numFmtId="166" formatCode="0.0"/>
  </numFmts>
  <fonts count="29" x14ac:knownFonts="1">
    <font>
      <sz val="8"/>
      <name val="Arial"/>
    </font>
    <font>
      <sz val="11"/>
      <color theme="1"/>
      <name val="Calibri"/>
      <family val="2"/>
      <scheme val="minor"/>
    </font>
    <font>
      <sz val="11"/>
      <color theme="1"/>
      <name val="Calibri"/>
      <family val="2"/>
      <scheme val="minor"/>
    </font>
    <font>
      <sz val="8"/>
      <name val="Arial"/>
      <family val="2"/>
    </font>
    <font>
      <b/>
      <sz val="8"/>
      <color indexed="12"/>
      <name val="Arial"/>
      <family val="2"/>
    </font>
    <font>
      <b/>
      <sz val="8"/>
      <name val="Arial"/>
      <family val="2"/>
    </font>
    <font>
      <sz val="8"/>
      <name val="Arial"/>
      <family val="2"/>
    </font>
    <font>
      <sz val="8"/>
      <color indexed="12"/>
      <name val="Arial"/>
      <family val="2"/>
    </font>
    <font>
      <b/>
      <sz val="8"/>
      <color indexed="10"/>
      <name val="Arial"/>
      <family val="2"/>
    </font>
    <font>
      <sz val="8"/>
      <color rgb="FF0070C0"/>
      <name val="Arial"/>
      <family val="2"/>
    </font>
    <font>
      <sz val="8"/>
      <color theme="0" tint="-0.499984740745262"/>
      <name val="Arial"/>
      <family val="2"/>
    </font>
    <font>
      <b/>
      <sz val="8"/>
      <color theme="0"/>
      <name val="Arial"/>
      <family val="2"/>
    </font>
    <font>
      <sz val="8"/>
      <color theme="0"/>
      <name val="Arial"/>
      <family val="2"/>
    </font>
    <font>
      <sz val="8"/>
      <name val="Arial"/>
      <family val="2"/>
    </font>
    <font>
      <b/>
      <sz val="10"/>
      <color theme="5"/>
      <name val="Arial"/>
      <family val="2"/>
    </font>
    <font>
      <sz val="8"/>
      <color theme="0" tint="-0.249977111117893"/>
      <name val="Arial"/>
      <family val="2"/>
    </font>
    <font>
      <b/>
      <sz val="8"/>
      <color theme="0" tint="-0.249977111117893"/>
      <name val="Arial"/>
      <family val="2"/>
    </font>
    <font>
      <b/>
      <sz val="11"/>
      <color theme="1"/>
      <name val="Calibri"/>
      <family val="2"/>
      <scheme val="minor"/>
    </font>
    <font>
      <sz val="12"/>
      <color theme="1"/>
      <name val="Calibri"/>
      <family val="2"/>
      <scheme val="minor"/>
    </font>
    <font>
      <b/>
      <sz val="12"/>
      <color theme="0"/>
      <name val="Calibri"/>
      <family val="2"/>
      <scheme val="minor"/>
    </font>
    <font>
      <sz val="12"/>
      <color theme="0"/>
      <name val="Calibri"/>
      <family val="2"/>
      <scheme val="minor"/>
    </font>
    <font>
      <sz val="11"/>
      <name val="Calibri"/>
      <family val="2"/>
      <scheme val="minor"/>
    </font>
    <font>
      <i/>
      <sz val="11"/>
      <name val="Calibri"/>
      <family val="2"/>
      <scheme val="minor"/>
    </font>
    <font>
      <b/>
      <i/>
      <sz val="11"/>
      <name val="Calibri"/>
      <family val="2"/>
      <scheme val="minor"/>
    </font>
    <font>
      <b/>
      <sz val="11"/>
      <name val="Calibri"/>
      <family val="2"/>
      <scheme val="minor"/>
    </font>
    <font>
      <sz val="11"/>
      <color theme="1"/>
      <name val="Wingdings"/>
      <charset val="2"/>
    </font>
    <font>
      <sz val="11"/>
      <color theme="1"/>
      <name val="Calibri"/>
      <family val="2"/>
    </font>
    <font>
      <sz val="12"/>
      <color theme="1"/>
      <name val="Wingdings"/>
      <charset val="2"/>
    </font>
    <font>
      <sz val="11"/>
      <name val="Arial"/>
      <family val="2"/>
    </font>
  </fonts>
  <fills count="16">
    <fill>
      <patternFill patternType="none"/>
    </fill>
    <fill>
      <patternFill patternType="gray125"/>
    </fill>
    <fill>
      <patternFill patternType="solid">
        <fgColor indexed="41"/>
        <bgColor indexed="64"/>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1"/>
        <bgColor indexed="64"/>
      </patternFill>
    </fill>
    <fill>
      <patternFill patternType="solid">
        <fgColor rgb="FFF8F7F2"/>
        <bgColor indexed="64"/>
      </patternFill>
    </fill>
    <fill>
      <patternFill patternType="solid">
        <fgColor rgb="FF216A8B"/>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rgb="FFFFFF99"/>
        <bgColor indexed="64"/>
      </patternFill>
    </fill>
    <fill>
      <patternFill patternType="solid">
        <fgColor theme="9" tint="-0.249977111117893"/>
        <bgColor indexed="64"/>
      </patternFill>
    </fill>
    <fill>
      <patternFill patternType="solid">
        <fgColor theme="0"/>
        <bgColor indexed="64"/>
      </patternFill>
    </fill>
  </fills>
  <borders count="53">
    <border>
      <left/>
      <right/>
      <top/>
      <bottom/>
      <diagonal/>
    </border>
    <border>
      <left style="thin">
        <color indexed="22"/>
      </left>
      <right style="thin">
        <color indexed="22"/>
      </right>
      <top/>
      <bottom style="thin">
        <color indexed="22"/>
      </bottom>
      <diagonal/>
    </border>
    <border>
      <left style="thin">
        <color indexed="22"/>
      </left>
      <right style="thin">
        <color indexed="22"/>
      </right>
      <top style="thin">
        <color indexed="22"/>
      </top>
      <bottom style="thin">
        <color indexed="22"/>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bottom style="medium">
        <color rgb="FF78BEDE"/>
      </bottom>
      <diagonal/>
    </border>
    <border>
      <left/>
      <right/>
      <top style="thin">
        <color theme="0" tint="-0.14996795556505021"/>
      </top>
      <bottom style="thin">
        <color theme="0" tint="-0.14996795556505021"/>
      </bottom>
      <diagonal/>
    </border>
    <border>
      <left/>
      <right/>
      <top/>
      <bottom style="thin">
        <color theme="0" tint="-0.14996795556505021"/>
      </bottom>
      <diagonal/>
    </border>
    <border>
      <left style="thin">
        <color theme="0" tint="-0.14996795556505021"/>
      </left>
      <right style="thin">
        <color theme="0" tint="-0.14993743705557422"/>
      </right>
      <top style="thin">
        <color theme="0" tint="-0.14993743705557422"/>
      </top>
      <bottom style="thin">
        <color theme="0" tint="-0.14993743705557422"/>
      </bottom>
      <diagonal/>
    </border>
    <border>
      <left/>
      <right/>
      <top style="thin">
        <color theme="0" tint="-0.14996795556505021"/>
      </top>
      <bottom/>
      <diagonal/>
    </border>
    <border>
      <left style="medium">
        <color theme="0" tint="-0.34998626667073579"/>
      </left>
      <right style="medium">
        <color theme="0" tint="-0.34998626667073579"/>
      </right>
      <top style="medium">
        <color theme="0" tint="-0.34998626667073579"/>
      </top>
      <bottom/>
      <diagonal/>
    </border>
    <border>
      <left style="medium">
        <color theme="0" tint="-0.34998626667073579"/>
      </left>
      <right/>
      <top style="thin">
        <color theme="0" tint="-0.14996795556505021"/>
      </top>
      <bottom style="thin">
        <color theme="0" tint="-0.14996795556505021"/>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medium">
        <color theme="0" tint="-0.34998626667073579"/>
      </left>
      <right style="medium">
        <color theme="0" tint="-0.34998626667073579"/>
      </right>
      <top/>
      <bottom/>
      <diagonal/>
    </border>
    <border>
      <left style="medium">
        <color theme="0" tint="-0.34998626667073579"/>
      </left>
      <right style="medium">
        <color theme="0" tint="-0.34998626667073579"/>
      </right>
      <top/>
      <bottom style="medium">
        <color theme="0" tint="-0.34998626667073579"/>
      </bottom>
      <diagonal/>
    </border>
    <border>
      <left/>
      <right style="medium">
        <color theme="0" tint="-0.34998626667073579"/>
      </right>
      <top/>
      <bottom/>
      <diagonal/>
    </border>
    <border>
      <left style="medium">
        <color theme="0" tint="-0.34998626667073579"/>
      </left>
      <right/>
      <top/>
      <bottom/>
      <diagonal/>
    </border>
    <border>
      <left style="medium">
        <color theme="0" tint="-0.34998626667073579"/>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theme="0" tint="-0.34998626667073579"/>
      </right>
      <top style="thin">
        <color theme="0" tint="-0.14996795556505021"/>
      </top>
      <bottom style="thin">
        <color theme="0" tint="-0.14996795556505021"/>
      </bottom>
      <diagonal/>
    </border>
    <border>
      <left style="medium">
        <color theme="0" tint="-0.34998626667073579"/>
      </left>
      <right style="thin">
        <color theme="0" tint="-0.34998626667073579"/>
      </right>
      <top style="medium">
        <color theme="0" tint="-0.34998626667073579"/>
      </top>
      <bottom style="medium">
        <color theme="0" tint="-0.34998626667073579"/>
      </bottom>
      <diagonal/>
    </border>
    <border>
      <left style="thin">
        <color theme="0" tint="-0.34998626667073579"/>
      </left>
      <right style="thin">
        <color theme="0" tint="-0.34998626667073579"/>
      </right>
      <top style="medium">
        <color theme="0" tint="-0.34998626667073579"/>
      </top>
      <bottom style="medium">
        <color theme="0" tint="-0.34998626667073579"/>
      </bottom>
      <diagonal/>
    </border>
    <border>
      <left style="thin">
        <color theme="0" tint="-0.34998626667073579"/>
      </left>
      <right style="medium">
        <color theme="0" tint="-0.34998626667073579"/>
      </right>
      <top style="medium">
        <color theme="0" tint="-0.34998626667073579"/>
      </top>
      <bottom style="medium">
        <color theme="0" tint="-0.34998626667073579"/>
      </bottom>
      <diagonal/>
    </border>
    <border>
      <left style="medium">
        <color theme="0" tint="-0.34998626667073579"/>
      </left>
      <right style="thin">
        <color theme="0" tint="-0.34998626667073579"/>
      </right>
      <top/>
      <bottom/>
      <diagonal/>
    </border>
    <border>
      <left style="thin">
        <color theme="0" tint="-0.34998626667073579"/>
      </left>
      <right style="thin">
        <color theme="0" tint="-0.34998626667073579"/>
      </right>
      <top/>
      <bottom/>
      <diagonal/>
    </border>
    <border>
      <left style="thin">
        <color theme="0" tint="-0.34998626667073579"/>
      </left>
      <right style="medium">
        <color theme="0" tint="-0.34998626667073579"/>
      </right>
      <top/>
      <bottom/>
      <diagonal/>
    </border>
    <border>
      <left style="medium">
        <color theme="0" tint="-0.34998626667073579"/>
      </left>
      <right/>
      <top style="medium">
        <color theme="0" tint="-0.34998626667073579"/>
      </top>
      <bottom/>
      <diagonal/>
    </border>
    <border>
      <left style="medium">
        <color theme="0" tint="-0.34998626667073579"/>
      </left>
      <right/>
      <top/>
      <bottom style="thin">
        <color theme="0" tint="-0.14996795556505021"/>
      </bottom>
      <diagonal/>
    </border>
    <border>
      <left style="medium">
        <color theme="0" tint="-0.34998626667073579"/>
      </left>
      <right style="thin">
        <color theme="0" tint="-0.34998626667073579"/>
      </right>
      <top style="medium">
        <color theme="0" tint="-0.34998626667073579"/>
      </top>
      <bottom/>
      <diagonal/>
    </border>
    <border>
      <left style="thin">
        <color theme="0" tint="-0.34998626667073579"/>
      </left>
      <right style="thin">
        <color theme="0" tint="-0.34998626667073579"/>
      </right>
      <top style="medium">
        <color theme="0" tint="-0.34998626667073579"/>
      </top>
      <bottom/>
      <diagonal/>
    </border>
    <border>
      <left style="thin">
        <color theme="0" tint="-0.34998626667073579"/>
      </left>
      <right style="medium">
        <color theme="0" tint="-0.34998626667073579"/>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style="medium">
        <color theme="0" tint="-0.34998626667073579"/>
      </right>
      <top/>
      <bottom style="thin">
        <color theme="0" tint="-0.14996795556505021"/>
      </bottom>
      <diagonal/>
    </border>
    <border>
      <left/>
      <right/>
      <top style="medium">
        <color theme="0" tint="-0.34998626667073579"/>
      </top>
      <bottom/>
      <diagonal/>
    </border>
    <border>
      <left style="medium">
        <color theme="0" tint="-0.34998626667073579"/>
      </left>
      <right style="thin">
        <color theme="0" tint="-0.24994659260841701"/>
      </right>
      <top style="medium">
        <color theme="0" tint="-0.34998626667073579"/>
      </top>
      <bottom/>
      <diagonal/>
    </border>
    <border>
      <left style="medium">
        <color theme="0" tint="-0.34998626667073579"/>
      </left>
      <right style="thin">
        <color theme="0" tint="-0.24994659260841701"/>
      </right>
      <top/>
      <bottom/>
      <diagonal/>
    </border>
    <border>
      <left style="medium">
        <color theme="0" tint="-0.34998626667073579"/>
      </left>
      <right style="thin">
        <color theme="0" tint="-0.24994659260841701"/>
      </right>
      <top style="medium">
        <color theme="0" tint="-0.34998626667073579"/>
      </top>
      <bottom style="medium">
        <color theme="0" tint="-0.34998626667073579"/>
      </bottom>
      <diagonal/>
    </border>
    <border>
      <left style="medium">
        <color theme="0" tint="-0.34998626667073579"/>
      </left>
      <right style="thin">
        <color theme="0" tint="-0.24994659260841701"/>
      </right>
      <top/>
      <bottom style="thin">
        <color theme="0" tint="-0.14996795556505021"/>
      </bottom>
      <diagonal/>
    </border>
    <border>
      <left style="thin">
        <color theme="0" tint="-0.24994659260841701"/>
      </left>
      <right style="thin">
        <color theme="0" tint="-0.24994659260841701"/>
      </right>
      <top style="medium">
        <color theme="0" tint="-0.34998626667073579"/>
      </top>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style="medium">
        <color theme="0" tint="-0.34998626667073579"/>
      </top>
      <bottom style="medium">
        <color theme="0" tint="-0.34998626667073579"/>
      </bottom>
      <diagonal/>
    </border>
    <border>
      <left style="thin">
        <color theme="0" tint="-0.24994659260841701"/>
      </left>
      <right style="thin">
        <color theme="0" tint="-0.24994659260841701"/>
      </right>
      <top/>
      <bottom style="thin">
        <color theme="0" tint="-0.1499679555650502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3">
    <xf numFmtId="0" fontId="0" fillId="0" borderId="0"/>
    <xf numFmtId="9" fontId="13" fillId="0" borderId="0" applyFont="0" applyFill="0" applyBorder="0" applyAlignment="0" applyProtection="0"/>
    <xf numFmtId="0" fontId="18" fillId="0" borderId="0"/>
  </cellStyleXfs>
  <cellXfs count="229">
    <xf numFmtId="0" fontId="0" fillId="0" borderId="0" xfId="0"/>
    <xf numFmtId="0" fontId="7" fillId="2" borderId="1" xfId="0" applyFont="1" applyFill="1" applyBorder="1" applyAlignment="1" applyProtection="1">
      <alignment horizontal="left" vertical="top"/>
      <protection locked="0"/>
    </xf>
    <xf numFmtId="0" fontId="0" fillId="3" borderId="0" xfId="0" applyFill="1"/>
    <xf numFmtId="0" fontId="0" fillId="3" borderId="0" xfId="0" applyFill="1" applyAlignment="1">
      <alignment horizontal="left" vertical="top"/>
    </xf>
    <xf numFmtId="165" fontId="0" fillId="4" borderId="0" xfId="0" applyNumberFormat="1" applyFill="1" applyAlignment="1">
      <alignment horizontal="right"/>
    </xf>
    <xf numFmtId="165" fontId="8" fillId="4" borderId="0" xfId="0" applyNumberFormat="1" applyFont="1" applyFill="1" applyAlignment="1">
      <alignment horizontal="right"/>
    </xf>
    <xf numFmtId="165" fontId="6" fillId="0" borderId="0" xfId="0" quotePrefix="1" applyNumberFormat="1" applyFont="1" applyAlignment="1">
      <alignment horizontal="right" vertical="top"/>
    </xf>
    <xf numFmtId="165" fontId="0" fillId="3" borderId="0" xfId="0" applyNumberFormat="1" applyFill="1" applyAlignment="1">
      <alignment horizontal="right"/>
    </xf>
    <xf numFmtId="0" fontId="5" fillId="3" borderId="0" xfId="0" applyFont="1" applyFill="1"/>
    <xf numFmtId="165" fontId="6" fillId="4" borderId="0" xfId="0" applyNumberFormat="1" applyFont="1" applyFill="1" applyAlignment="1">
      <alignment horizontal="right"/>
    </xf>
    <xf numFmtId="0" fontId="0" fillId="4" borderId="0" xfId="0" applyFill="1" applyAlignment="1">
      <alignment horizontal="right"/>
    </xf>
    <xf numFmtId="0" fontId="8" fillId="4" borderId="0" xfId="0" applyFont="1" applyFill="1" applyAlignment="1">
      <alignment horizontal="right"/>
    </xf>
    <xf numFmtId="0" fontId="6" fillId="4" borderId="0" xfId="0" applyFont="1" applyFill="1" applyAlignment="1">
      <alignment horizontal="right"/>
    </xf>
    <xf numFmtId="0" fontId="6" fillId="0" borderId="0" xfId="0" quotePrefix="1" applyFont="1" applyAlignment="1">
      <alignment horizontal="right" vertical="top"/>
    </xf>
    <xf numFmtId="0" fontId="6" fillId="3" borderId="0" xfId="0" applyFont="1" applyFill="1" applyAlignment="1">
      <alignment horizontal="right"/>
    </xf>
    <xf numFmtId="0" fontId="0" fillId="4" borderId="0" xfId="0" applyFill="1" applyAlignment="1">
      <alignment horizontal="left"/>
    </xf>
    <xf numFmtId="0" fontId="8" fillId="4" borderId="0" xfId="0" applyFont="1" applyFill="1" applyAlignment="1">
      <alignment horizontal="left"/>
    </xf>
    <xf numFmtId="0" fontId="6" fillId="4" borderId="0" xfId="0" applyFont="1" applyFill="1" applyAlignment="1">
      <alignment horizontal="left"/>
    </xf>
    <xf numFmtId="0" fontId="6" fillId="3" borderId="0" xfId="0" applyFont="1" applyFill="1" applyAlignment="1">
      <alignment horizontal="left"/>
    </xf>
    <xf numFmtId="0" fontId="5" fillId="4" borderId="0" xfId="0" applyFont="1" applyFill="1"/>
    <xf numFmtId="165" fontId="0" fillId="4" borderId="0" xfId="0" applyNumberFormat="1" applyFill="1" applyAlignment="1">
      <alignment horizontal="left" indent="1"/>
    </xf>
    <xf numFmtId="0" fontId="5" fillId="0" borderId="0" xfId="0" applyFont="1" applyAlignment="1">
      <alignment horizontal="left" indent="1"/>
    </xf>
    <xf numFmtId="0" fontId="6" fillId="4" borderId="0" xfId="0" applyFont="1" applyFill="1" applyAlignment="1">
      <alignment horizontal="left" indent="1"/>
    </xf>
    <xf numFmtId="0" fontId="6" fillId="3" borderId="0" xfId="0" applyFont="1" applyFill="1" applyAlignment="1">
      <alignment horizontal="left" indent="1"/>
    </xf>
    <xf numFmtId="0" fontId="6" fillId="0" borderId="0" xfId="0" applyFont="1" applyAlignment="1">
      <alignment horizontal="left" vertical="top" indent="1"/>
    </xf>
    <xf numFmtId="0" fontId="0" fillId="3" borderId="0" xfId="0" applyFill="1" applyAlignment="1">
      <alignment horizontal="left" indent="1"/>
    </xf>
    <xf numFmtId="0" fontId="10" fillId="2" borderId="1" xfId="0" applyFont="1" applyFill="1" applyBorder="1" applyAlignment="1" applyProtection="1">
      <alignment horizontal="left" vertical="top"/>
      <protection locked="0"/>
    </xf>
    <xf numFmtId="0" fontId="0" fillId="4" borderId="0" xfId="0" applyFill="1" applyAlignment="1">
      <alignment horizontal="left" indent="1"/>
    </xf>
    <xf numFmtId="165" fontId="9" fillId="4" borderId="0" xfId="0" applyNumberFormat="1" applyFont="1" applyFill="1" applyAlignment="1">
      <alignment horizontal="left"/>
    </xf>
    <xf numFmtId="0" fontId="0" fillId="4" borderId="0" xfId="0" applyFill="1" applyAlignment="1">
      <alignment horizontal="center"/>
    </xf>
    <xf numFmtId="0" fontId="8" fillId="4" borderId="0" xfId="0" applyFont="1" applyFill="1" applyAlignment="1">
      <alignment horizontal="center"/>
    </xf>
    <xf numFmtId="0" fontId="6" fillId="4" borderId="0" xfId="0" applyFont="1" applyFill="1" applyAlignment="1">
      <alignment horizontal="center"/>
    </xf>
    <xf numFmtId="0" fontId="6" fillId="3" borderId="0" xfId="0" applyFont="1" applyFill="1" applyAlignment="1">
      <alignment horizontal="center"/>
    </xf>
    <xf numFmtId="0" fontId="0" fillId="3" borderId="0" xfId="0" applyFill="1" applyAlignment="1">
      <alignment vertical="top"/>
    </xf>
    <xf numFmtId="0" fontId="5" fillId="4" borderId="0" xfId="0" applyFont="1" applyFill="1" applyAlignment="1">
      <alignment horizontal="left" indent="1"/>
    </xf>
    <xf numFmtId="0" fontId="3" fillId="4" borderId="3" xfId="0" applyFont="1" applyFill="1" applyBorder="1" applyAlignment="1">
      <alignment horizontal="left" indent="1"/>
    </xf>
    <xf numFmtId="165" fontId="0" fillId="4" borderId="0" xfId="0" applyNumberFormat="1" applyFill="1" applyAlignment="1">
      <alignment horizontal="left"/>
    </xf>
    <xf numFmtId="165" fontId="8" fillId="4" borderId="0" xfId="0" applyNumberFormat="1" applyFont="1" applyFill="1" applyAlignment="1">
      <alignment horizontal="left"/>
    </xf>
    <xf numFmtId="165" fontId="6" fillId="4" borderId="0" xfId="0" applyNumberFormat="1" applyFont="1" applyFill="1" applyAlignment="1">
      <alignment horizontal="left"/>
    </xf>
    <xf numFmtId="165" fontId="6" fillId="3" borderId="0" xfId="0" applyNumberFormat="1" applyFont="1" applyFill="1" applyAlignment="1">
      <alignment horizontal="left"/>
    </xf>
    <xf numFmtId="0" fontId="0" fillId="4" borderId="0" xfId="0" applyFill="1"/>
    <xf numFmtId="0" fontId="8" fillId="4" borderId="0" xfId="0" applyFont="1" applyFill="1"/>
    <xf numFmtId="0" fontId="6" fillId="4" borderId="0" xfId="0" applyFont="1" applyFill="1"/>
    <xf numFmtId="0" fontId="6" fillId="0" borderId="0" xfId="0" quotePrefix="1" applyFont="1" applyAlignment="1">
      <alignment vertical="top"/>
    </xf>
    <xf numFmtId="0" fontId="6" fillId="3" borderId="0" xfId="0" applyFont="1" applyFill="1"/>
    <xf numFmtId="0" fontId="11" fillId="8" borderId="4" xfId="0" applyFont="1" applyFill="1" applyBorder="1" applyAlignment="1">
      <alignment horizontal="left" indent="1"/>
    </xf>
    <xf numFmtId="0" fontId="3" fillId="4" borderId="5" xfId="0" applyFont="1" applyFill="1" applyBorder="1" applyAlignment="1">
      <alignment horizontal="left" indent="1"/>
    </xf>
    <xf numFmtId="0" fontId="3" fillId="0" borderId="0" xfId="0" quotePrefix="1" applyFont="1" applyAlignment="1">
      <alignment horizontal="right" vertical="top"/>
    </xf>
    <xf numFmtId="0" fontId="0" fillId="3" borderId="0" xfId="0" applyFill="1" applyAlignment="1">
      <alignment horizontal="right"/>
    </xf>
    <xf numFmtId="0" fontId="11" fillId="8" borderId="4" xfId="0" applyFont="1" applyFill="1" applyBorder="1" applyAlignment="1">
      <alignment horizontal="right"/>
    </xf>
    <xf numFmtId="0" fontId="5" fillId="4" borderId="0" xfId="0" applyFont="1" applyFill="1" applyAlignment="1">
      <alignment horizontal="right"/>
    </xf>
    <xf numFmtId="0" fontId="0" fillId="3" borderId="0" xfId="0" applyFill="1" applyAlignment="1">
      <alignment horizontal="left"/>
    </xf>
    <xf numFmtId="0" fontId="5" fillId="3" borderId="0" xfId="0" applyFont="1" applyFill="1" applyAlignment="1">
      <alignment horizontal="left"/>
    </xf>
    <xf numFmtId="0" fontId="3" fillId="4" borderId="0" xfId="0" quotePrefix="1" applyFont="1" applyFill="1" applyAlignment="1">
      <alignment horizontal="left"/>
    </xf>
    <xf numFmtId="3" fontId="0" fillId="4" borderId="0" xfId="0" applyNumberFormat="1" applyFill="1" applyAlignment="1">
      <alignment horizontal="left" indent="1"/>
    </xf>
    <xf numFmtId="3" fontId="8" fillId="4" borderId="0" xfId="0" applyNumberFormat="1" applyFont="1" applyFill="1" applyAlignment="1">
      <alignment horizontal="left" indent="1"/>
    </xf>
    <xf numFmtId="3" fontId="6" fillId="4" borderId="0" xfId="0" applyNumberFormat="1" applyFont="1" applyFill="1" applyAlignment="1">
      <alignment horizontal="left" indent="1"/>
    </xf>
    <xf numFmtId="3" fontId="0" fillId="3" borderId="0" xfId="0" applyNumberFormat="1" applyFill="1" applyAlignment="1">
      <alignment horizontal="left" indent="1"/>
    </xf>
    <xf numFmtId="0" fontId="6" fillId="9" borderId="6" xfId="0" applyFont="1" applyFill="1" applyBorder="1" applyAlignment="1">
      <alignment horizontal="left" indent="1"/>
    </xf>
    <xf numFmtId="0" fontId="6" fillId="9" borderId="5" xfId="0" quotePrefix="1" applyFont="1" applyFill="1" applyBorder="1" applyAlignment="1">
      <alignment horizontal="left" vertical="top"/>
    </xf>
    <xf numFmtId="0" fontId="6" fillId="9" borderId="5" xfId="0" applyFont="1" applyFill="1" applyBorder="1" applyAlignment="1">
      <alignment horizontal="left" indent="1"/>
    </xf>
    <xf numFmtId="3" fontId="3" fillId="5" borderId="5" xfId="0" quotePrefix="1" applyNumberFormat="1" applyFont="1" applyFill="1" applyBorder="1" applyAlignment="1">
      <alignment horizontal="left" vertical="top" indent="1"/>
    </xf>
    <xf numFmtId="0" fontId="8" fillId="4" borderId="0" xfId="0" applyFont="1" applyFill="1" applyAlignment="1">
      <alignment horizontal="left" indent="1"/>
    </xf>
    <xf numFmtId="0" fontId="6" fillId="4" borderId="3" xfId="0" applyFont="1" applyFill="1" applyBorder="1" applyAlignment="1">
      <alignment horizontal="left" indent="1"/>
    </xf>
    <xf numFmtId="0" fontId="6" fillId="0" borderId="0" xfId="0" quotePrefix="1" applyFont="1" applyAlignment="1">
      <alignment horizontal="left" vertical="top" indent="1"/>
    </xf>
    <xf numFmtId="0" fontId="11" fillId="8" borderId="4" xfId="0" applyFont="1" applyFill="1" applyBorder="1" applyAlignment="1">
      <alignment horizontal="left"/>
    </xf>
    <xf numFmtId="0" fontId="3" fillId="4" borderId="6" xfId="0" applyFont="1" applyFill="1" applyBorder="1" applyAlignment="1">
      <alignment horizontal="left"/>
    </xf>
    <xf numFmtId="0" fontId="3" fillId="4" borderId="6" xfId="0" applyFont="1" applyFill="1" applyBorder="1" applyAlignment="1">
      <alignment horizontal="left" indent="1"/>
    </xf>
    <xf numFmtId="3" fontId="0" fillId="4" borderId="0" xfId="0" applyNumberFormat="1" applyFill="1" applyAlignment="1">
      <alignment horizontal="center"/>
    </xf>
    <xf numFmtId="3" fontId="8" fillId="4" borderId="0" xfId="0" applyNumberFormat="1" applyFont="1" applyFill="1" applyAlignment="1">
      <alignment horizontal="center"/>
    </xf>
    <xf numFmtId="3" fontId="6" fillId="4" borderId="0" xfId="0" applyNumberFormat="1" applyFont="1" applyFill="1" applyAlignment="1">
      <alignment horizontal="center"/>
    </xf>
    <xf numFmtId="3" fontId="3" fillId="9" borderId="5" xfId="0" quotePrefix="1" applyNumberFormat="1" applyFont="1" applyFill="1" applyBorder="1" applyAlignment="1">
      <alignment horizontal="center" vertical="top"/>
    </xf>
    <xf numFmtId="3" fontId="0" fillId="3" borderId="0" xfId="0" applyNumberFormat="1" applyFill="1" applyAlignment="1">
      <alignment horizontal="center"/>
    </xf>
    <xf numFmtId="3" fontId="3" fillId="5" borderId="5" xfId="0" quotePrefix="1" applyNumberFormat="1" applyFont="1" applyFill="1" applyBorder="1" applyAlignment="1">
      <alignment horizontal="center" vertical="top"/>
    </xf>
    <xf numFmtId="165" fontId="0" fillId="4" borderId="0" xfId="0" applyNumberFormat="1" applyFill="1" applyAlignment="1">
      <alignment horizontal="center"/>
    </xf>
    <xf numFmtId="165" fontId="8" fillId="4" borderId="0" xfId="0" applyNumberFormat="1" applyFont="1" applyFill="1" applyAlignment="1">
      <alignment horizontal="center"/>
    </xf>
    <xf numFmtId="165" fontId="6" fillId="4" borderId="0" xfId="0" applyNumberFormat="1" applyFont="1" applyFill="1" applyAlignment="1">
      <alignment horizontal="center"/>
    </xf>
    <xf numFmtId="165" fontId="6" fillId="0" borderId="0" xfId="0" quotePrefix="1" applyNumberFormat="1" applyFont="1" applyAlignment="1">
      <alignment horizontal="center" vertical="top"/>
    </xf>
    <xf numFmtId="165" fontId="0" fillId="3" borderId="0" xfId="0" applyNumberFormat="1" applyFill="1" applyAlignment="1">
      <alignment horizontal="center"/>
    </xf>
    <xf numFmtId="3" fontId="7" fillId="2" borderId="1" xfId="0" applyNumberFormat="1" applyFont="1" applyFill="1" applyBorder="1" applyAlignment="1" applyProtection="1">
      <alignment horizontal="left" vertical="top"/>
      <protection locked="0"/>
    </xf>
    <xf numFmtId="0" fontId="3" fillId="4" borderId="7" xfId="0" applyFont="1" applyFill="1" applyBorder="1" applyAlignment="1">
      <alignment horizontal="left" indent="1"/>
    </xf>
    <xf numFmtId="3" fontId="6" fillId="4" borderId="0" xfId="0" applyNumberFormat="1" applyFont="1" applyFill="1" applyAlignment="1">
      <alignment horizontal="right"/>
    </xf>
    <xf numFmtId="0" fontId="3" fillId="4" borderId="8" xfId="0" applyFont="1" applyFill="1" applyBorder="1" applyAlignment="1">
      <alignment horizontal="left" indent="1"/>
    </xf>
    <xf numFmtId="9" fontId="3" fillId="4" borderId="8" xfId="0" applyNumberFormat="1" applyFont="1" applyFill="1" applyBorder="1"/>
    <xf numFmtId="3" fontId="3" fillId="4" borderId="8" xfId="0" applyNumberFormat="1" applyFont="1" applyFill="1" applyBorder="1"/>
    <xf numFmtId="165" fontId="3" fillId="10" borderId="9" xfId="0" quotePrefix="1" applyNumberFormat="1" applyFont="1" applyFill="1" applyBorder="1" applyAlignment="1">
      <alignment horizontal="center" vertical="top"/>
    </xf>
    <xf numFmtId="165" fontId="3" fillId="10" borderId="11" xfId="0" quotePrefix="1" applyNumberFormat="1" applyFont="1" applyFill="1" applyBorder="1" applyAlignment="1">
      <alignment horizontal="left" vertical="top" wrapText="1"/>
    </xf>
    <xf numFmtId="165" fontId="3" fillId="13" borderId="13" xfId="0" quotePrefix="1" applyNumberFormat="1" applyFont="1" applyFill="1" applyBorder="1" applyAlignment="1">
      <alignment horizontal="center" vertical="top"/>
    </xf>
    <xf numFmtId="165" fontId="5" fillId="10" borderId="17" xfId="0" quotePrefix="1" applyNumberFormat="1" applyFont="1" applyFill="1" applyBorder="1" applyAlignment="1">
      <alignment horizontal="left" vertical="top"/>
    </xf>
    <xf numFmtId="165" fontId="5" fillId="12" borderId="20" xfId="0" quotePrefix="1" applyNumberFormat="1" applyFont="1" applyFill="1" applyBorder="1" applyAlignment="1">
      <alignment horizontal="left" vertical="top" wrapText="1"/>
    </xf>
    <xf numFmtId="165" fontId="5" fillId="12" borderId="21" xfId="0" quotePrefix="1" applyNumberFormat="1" applyFont="1" applyFill="1" applyBorder="1" applyAlignment="1">
      <alignment horizontal="left" vertical="top" wrapText="1"/>
    </xf>
    <xf numFmtId="165" fontId="5" fillId="12" borderId="22" xfId="0" quotePrefix="1" applyNumberFormat="1" applyFont="1" applyFill="1" applyBorder="1" applyAlignment="1">
      <alignment horizontal="left" vertical="top" wrapText="1"/>
    </xf>
    <xf numFmtId="165" fontId="5" fillId="11" borderId="20" xfId="0" quotePrefix="1" applyNumberFormat="1" applyFont="1" applyFill="1" applyBorder="1" applyAlignment="1">
      <alignment horizontal="left" vertical="top" wrapText="1"/>
    </xf>
    <xf numFmtId="165" fontId="5" fillId="11" borderId="21" xfId="0" quotePrefix="1" applyNumberFormat="1" applyFont="1" applyFill="1" applyBorder="1" applyAlignment="1">
      <alignment horizontal="left" vertical="top" wrapText="1"/>
    </xf>
    <xf numFmtId="165" fontId="5" fillId="11" borderId="22" xfId="0" quotePrefix="1" applyNumberFormat="1" applyFont="1" applyFill="1" applyBorder="1" applyAlignment="1">
      <alignment horizontal="left" vertical="top" wrapText="1"/>
    </xf>
    <xf numFmtId="165" fontId="3" fillId="12" borderId="23" xfId="0" quotePrefix="1" applyNumberFormat="1" applyFont="1" applyFill="1" applyBorder="1" applyAlignment="1">
      <alignment horizontal="left" vertical="top" wrapText="1"/>
    </xf>
    <xf numFmtId="165" fontId="3" fillId="12" borderId="24" xfId="0" quotePrefix="1" applyNumberFormat="1" applyFont="1" applyFill="1" applyBorder="1" applyAlignment="1">
      <alignment horizontal="left" vertical="top" wrapText="1"/>
    </xf>
    <xf numFmtId="165" fontId="3" fillId="12" borderId="25" xfId="0" quotePrefix="1" applyNumberFormat="1" applyFont="1" applyFill="1" applyBorder="1" applyAlignment="1">
      <alignment horizontal="left" vertical="top" wrapText="1"/>
    </xf>
    <xf numFmtId="165" fontId="3" fillId="11" borderId="23" xfId="0" quotePrefix="1" applyNumberFormat="1" applyFont="1" applyFill="1" applyBorder="1" applyAlignment="1">
      <alignment horizontal="left" vertical="top" wrapText="1"/>
    </xf>
    <xf numFmtId="165" fontId="3" fillId="11" borderId="24" xfId="0" quotePrefix="1" applyNumberFormat="1" applyFont="1" applyFill="1" applyBorder="1" applyAlignment="1">
      <alignment horizontal="left" vertical="top" wrapText="1"/>
    </xf>
    <xf numFmtId="165" fontId="3" fillId="11" borderId="25" xfId="0" quotePrefix="1" applyNumberFormat="1" applyFont="1" applyFill="1" applyBorder="1" applyAlignment="1">
      <alignment horizontal="left" vertical="top" wrapText="1"/>
    </xf>
    <xf numFmtId="0" fontId="11" fillId="8" borderId="0" xfId="0" applyFont="1" applyFill="1" applyAlignment="1">
      <alignment horizontal="left" indent="1"/>
    </xf>
    <xf numFmtId="0" fontId="11" fillId="8" borderId="0" xfId="0" applyFont="1" applyFill="1" applyAlignment="1">
      <alignment horizontal="right"/>
    </xf>
    <xf numFmtId="0" fontId="3" fillId="4" borderId="0" xfId="0" applyFont="1" applyFill="1" applyAlignment="1">
      <alignment horizontal="left" indent="1"/>
    </xf>
    <xf numFmtId="3" fontId="6" fillId="4" borderId="6" xfId="0" applyNumberFormat="1" applyFont="1" applyFill="1" applyBorder="1" applyAlignment="1">
      <alignment horizontal="center"/>
    </xf>
    <xf numFmtId="0" fontId="5" fillId="4" borderId="0" xfId="0" applyFont="1" applyFill="1" applyAlignment="1">
      <alignment horizontal="center"/>
    </xf>
    <xf numFmtId="3" fontId="3" fillId="4" borderId="6" xfId="0" applyNumberFormat="1" applyFont="1" applyFill="1" applyBorder="1" applyAlignment="1">
      <alignment horizontal="center"/>
    </xf>
    <xf numFmtId="0" fontId="3" fillId="4" borderId="6" xfId="0" applyFont="1" applyFill="1" applyBorder="1" applyAlignment="1">
      <alignment horizontal="center"/>
    </xf>
    <xf numFmtId="0" fontId="3" fillId="4" borderId="5" xfId="0" applyFont="1" applyFill="1" applyBorder="1" applyAlignment="1">
      <alignment horizontal="center"/>
    </xf>
    <xf numFmtId="0" fontId="3" fillId="4" borderId="0" xfId="0" applyFont="1" applyFill="1" applyAlignment="1">
      <alignment horizontal="center"/>
    </xf>
    <xf numFmtId="165" fontId="5" fillId="13" borderId="9" xfId="0" quotePrefix="1" applyNumberFormat="1" applyFont="1" applyFill="1" applyBorder="1" applyAlignment="1">
      <alignment horizontal="center" vertical="center"/>
    </xf>
    <xf numFmtId="165" fontId="5" fillId="13" borderId="16" xfId="0" quotePrefix="1" applyNumberFormat="1" applyFont="1" applyFill="1" applyBorder="1" applyAlignment="1">
      <alignment horizontal="center" vertical="top"/>
    </xf>
    <xf numFmtId="1" fontId="3" fillId="4" borderId="6" xfId="0" applyNumberFormat="1" applyFont="1" applyFill="1" applyBorder="1" applyAlignment="1">
      <alignment horizontal="center"/>
    </xf>
    <xf numFmtId="0" fontId="11" fillId="8" borderId="4" xfId="0" applyFont="1" applyFill="1" applyBorder="1" applyAlignment="1">
      <alignment horizontal="center"/>
    </xf>
    <xf numFmtId="3" fontId="3" fillId="0" borderId="10" xfId="0" quotePrefix="1" applyNumberFormat="1" applyFont="1" applyBorder="1" applyAlignment="1" applyProtection="1">
      <alignment horizontal="center" vertical="top"/>
      <protection locked="0"/>
    </xf>
    <xf numFmtId="3" fontId="3" fillId="0" borderId="18" xfId="0" quotePrefix="1" applyNumberFormat="1" applyFont="1" applyBorder="1" applyAlignment="1" applyProtection="1">
      <alignment horizontal="center" vertical="top"/>
      <protection locked="0"/>
    </xf>
    <xf numFmtId="3" fontId="3" fillId="0" borderId="3" xfId="0" quotePrefix="1" applyNumberFormat="1" applyFont="1" applyBorder="1" applyAlignment="1" applyProtection="1">
      <alignment horizontal="center" vertical="top"/>
      <protection locked="0"/>
    </xf>
    <xf numFmtId="3" fontId="3" fillId="0" borderId="19" xfId="0" quotePrefix="1" applyNumberFormat="1" applyFont="1" applyBorder="1" applyAlignment="1" applyProtection="1">
      <alignment horizontal="center" vertical="top"/>
      <protection locked="0"/>
    </xf>
    <xf numFmtId="165" fontId="3" fillId="4" borderId="0" xfId="0" quotePrefix="1" applyNumberFormat="1" applyFont="1" applyFill="1" applyAlignment="1">
      <alignment horizontal="left"/>
    </xf>
    <xf numFmtId="3" fontId="0" fillId="3" borderId="0" xfId="0" applyNumberFormat="1" applyFill="1" applyAlignment="1">
      <alignment horizontal="left" vertical="top"/>
    </xf>
    <xf numFmtId="9" fontId="0" fillId="3" borderId="0" xfId="1" applyFont="1" applyFill="1" applyAlignment="1" applyProtection="1">
      <alignment horizontal="left" vertical="top"/>
    </xf>
    <xf numFmtId="3" fontId="3" fillId="0" borderId="27" xfId="0" quotePrefix="1" applyNumberFormat="1" applyFont="1" applyBorder="1" applyAlignment="1" applyProtection="1">
      <alignment horizontal="center" vertical="top"/>
      <protection locked="0"/>
    </xf>
    <xf numFmtId="0" fontId="12" fillId="14" borderId="6" xfId="0" applyFont="1" applyFill="1" applyBorder="1" applyAlignment="1">
      <alignment horizontal="left" indent="1"/>
    </xf>
    <xf numFmtId="0" fontId="12" fillId="14" borderId="0" xfId="0" applyFont="1" applyFill="1" applyAlignment="1">
      <alignment horizontal="left"/>
    </xf>
    <xf numFmtId="3" fontId="12" fillId="14" borderId="0" xfId="0" applyNumberFormat="1" applyFont="1" applyFill="1" applyAlignment="1">
      <alignment horizontal="center"/>
    </xf>
    <xf numFmtId="3" fontId="12" fillId="14" borderId="0" xfId="0" applyNumberFormat="1" applyFont="1" applyFill="1" applyAlignment="1">
      <alignment horizontal="left" indent="1"/>
    </xf>
    <xf numFmtId="0" fontId="14" fillId="0" borderId="0" xfId="0" applyFont="1" applyAlignment="1">
      <alignment horizontal="left" vertical="top" indent="1"/>
    </xf>
    <xf numFmtId="0" fontId="14" fillId="0" borderId="0" xfId="0" applyFont="1" applyAlignment="1">
      <alignment horizontal="left" vertical="top"/>
    </xf>
    <xf numFmtId="0" fontId="5" fillId="10" borderId="9" xfId="0" applyFont="1" applyFill="1" applyBorder="1" applyAlignment="1">
      <alignment horizontal="left" vertical="center" indent="1"/>
    </xf>
    <xf numFmtId="165" fontId="3" fillId="10" borderId="26" xfId="0" quotePrefix="1" applyNumberFormat="1" applyFont="1" applyFill="1" applyBorder="1" applyAlignment="1">
      <alignment horizontal="left" vertical="top" wrapText="1"/>
    </xf>
    <xf numFmtId="165" fontId="3" fillId="12" borderId="28" xfId="0" quotePrefix="1" applyNumberFormat="1" applyFont="1" applyFill="1" applyBorder="1" applyAlignment="1">
      <alignment horizontal="left" vertical="top" wrapText="1"/>
    </xf>
    <xf numFmtId="165" fontId="3" fillId="12" borderId="29" xfId="0" quotePrefix="1" applyNumberFormat="1" applyFont="1" applyFill="1" applyBorder="1" applyAlignment="1">
      <alignment horizontal="left" vertical="top" wrapText="1"/>
    </xf>
    <xf numFmtId="165" fontId="3" fillId="12" borderId="30" xfId="0" quotePrefix="1" applyNumberFormat="1" applyFont="1" applyFill="1" applyBorder="1" applyAlignment="1">
      <alignment horizontal="left" vertical="top" wrapText="1"/>
    </xf>
    <xf numFmtId="165" fontId="3" fillId="11" borderId="28" xfId="0" quotePrefix="1" applyNumberFormat="1" applyFont="1" applyFill="1" applyBorder="1" applyAlignment="1">
      <alignment horizontal="left" vertical="top" wrapText="1"/>
    </xf>
    <xf numFmtId="165" fontId="3" fillId="11" borderId="29" xfId="0" quotePrefix="1" applyNumberFormat="1" applyFont="1" applyFill="1" applyBorder="1" applyAlignment="1">
      <alignment horizontal="left" vertical="top" wrapText="1"/>
    </xf>
    <xf numFmtId="165" fontId="3" fillId="11" borderId="30" xfId="0" quotePrefix="1" applyNumberFormat="1" applyFont="1" applyFill="1" applyBorder="1" applyAlignment="1">
      <alignment horizontal="left" vertical="top" wrapText="1"/>
    </xf>
    <xf numFmtId="165" fontId="3" fillId="13" borderId="31" xfId="0" quotePrefix="1" applyNumberFormat="1" applyFont="1" applyFill="1" applyBorder="1" applyAlignment="1">
      <alignment horizontal="center" vertical="top"/>
    </xf>
    <xf numFmtId="9" fontId="3" fillId="13" borderId="32" xfId="0" quotePrefix="1" applyNumberFormat="1" applyFont="1" applyFill="1" applyBorder="1" applyAlignment="1">
      <alignment horizontal="center" vertical="top"/>
    </xf>
    <xf numFmtId="165" fontId="3" fillId="4" borderId="0" xfId="0" applyNumberFormat="1" applyFont="1" applyFill="1" applyAlignment="1">
      <alignment horizontal="left"/>
    </xf>
    <xf numFmtId="165" fontId="8" fillId="4" borderId="0" xfId="0" quotePrefix="1" applyNumberFormat="1" applyFont="1" applyFill="1" applyAlignment="1">
      <alignment horizontal="left"/>
    </xf>
    <xf numFmtId="165" fontId="3" fillId="10" borderId="33" xfId="0" quotePrefix="1" applyNumberFormat="1" applyFont="1" applyFill="1" applyBorder="1" applyAlignment="1">
      <alignment horizontal="center" vertical="top"/>
    </xf>
    <xf numFmtId="165" fontId="5" fillId="10" borderId="0" xfId="0" quotePrefix="1" applyNumberFormat="1" applyFont="1" applyFill="1" applyAlignment="1">
      <alignment horizontal="left" vertical="top"/>
    </xf>
    <xf numFmtId="165" fontId="3" fillId="10" borderId="12" xfId="0" quotePrefix="1" applyNumberFormat="1" applyFont="1" applyFill="1" applyBorder="1" applyAlignment="1">
      <alignment horizontal="left" vertical="top" wrapText="1"/>
    </xf>
    <xf numFmtId="165" fontId="3" fillId="10" borderId="33" xfId="0" quotePrefix="1" applyNumberFormat="1" applyFont="1" applyFill="1" applyBorder="1" applyAlignment="1">
      <alignment horizontal="left" vertical="top" wrapText="1"/>
    </xf>
    <xf numFmtId="3" fontId="3" fillId="9" borderId="6" xfId="0" quotePrefix="1" applyNumberFormat="1" applyFont="1" applyFill="1" applyBorder="1" applyAlignment="1">
      <alignment horizontal="center" vertical="top"/>
    </xf>
    <xf numFmtId="165" fontId="3" fillId="10" borderId="34" xfId="0" quotePrefix="1" applyNumberFormat="1" applyFont="1" applyFill="1" applyBorder="1" applyAlignment="1">
      <alignment horizontal="center" vertical="top"/>
    </xf>
    <xf numFmtId="165" fontId="5" fillId="10" borderId="35" xfId="0" quotePrefix="1" applyNumberFormat="1" applyFont="1" applyFill="1" applyBorder="1" applyAlignment="1">
      <alignment horizontal="left" vertical="top"/>
    </xf>
    <xf numFmtId="165" fontId="3" fillId="10" borderId="36" xfId="0" quotePrefix="1" applyNumberFormat="1" applyFont="1" applyFill="1" applyBorder="1" applyAlignment="1">
      <alignment horizontal="left" vertical="top" wrapText="1"/>
    </xf>
    <xf numFmtId="165" fontId="3" fillId="10" borderId="34" xfId="0" quotePrefix="1" applyNumberFormat="1" applyFont="1" applyFill="1" applyBorder="1" applyAlignment="1">
      <alignment horizontal="left" vertical="top" wrapText="1"/>
    </xf>
    <xf numFmtId="3" fontId="3" fillId="9" borderId="37" xfId="0" quotePrefix="1" applyNumberFormat="1" applyFont="1" applyFill="1" applyBorder="1" applyAlignment="1">
      <alignment horizontal="center" vertical="top"/>
    </xf>
    <xf numFmtId="165" fontId="3" fillId="10" borderId="38" xfId="0" quotePrefix="1" applyNumberFormat="1" applyFont="1" applyFill="1" applyBorder="1" applyAlignment="1">
      <alignment horizontal="center" vertical="top"/>
    </xf>
    <xf numFmtId="165" fontId="5" fillId="10" borderId="39" xfId="0" quotePrefix="1" applyNumberFormat="1" applyFont="1" applyFill="1" applyBorder="1" applyAlignment="1">
      <alignment horizontal="left" vertical="top"/>
    </xf>
    <xf numFmtId="165" fontId="3" fillId="10" borderId="40" xfId="0" quotePrefix="1" applyNumberFormat="1" applyFont="1" applyFill="1" applyBorder="1" applyAlignment="1">
      <alignment horizontal="left" vertical="top" wrapText="1"/>
    </xf>
    <xf numFmtId="165" fontId="3" fillId="10" borderId="38" xfId="0" quotePrefix="1" applyNumberFormat="1" applyFont="1" applyFill="1" applyBorder="1" applyAlignment="1">
      <alignment horizontal="left" vertical="top" wrapText="1"/>
    </xf>
    <xf numFmtId="3" fontId="3" fillId="9" borderId="41" xfId="0" quotePrefix="1" applyNumberFormat="1" applyFont="1" applyFill="1" applyBorder="1" applyAlignment="1">
      <alignment horizontal="center" vertical="top"/>
    </xf>
    <xf numFmtId="165" fontId="3" fillId="0" borderId="0" xfId="0" quotePrefix="1" applyNumberFormat="1" applyFont="1" applyAlignment="1">
      <alignment horizontal="right" vertical="top"/>
    </xf>
    <xf numFmtId="0" fontId="15" fillId="3" borderId="0" xfId="0" applyFont="1" applyFill="1"/>
    <xf numFmtId="0" fontId="16" fillId="3" borderId="0" xfId="0" applyFont="1" applyFill="1"/>
    <xf numFmtId="0" fontId="15" fillId="3" borderId="0" xfId="0" applyFont="1" applyFill="1" applyAlignment="1">
      <alignment horizontal="left" vertical="top"/>
    </xf>
    <xf numFmtId="166" fontId="15" fillId="3" borderId="0" xfId="0" applyNumberFormat="1" applyFont="1" applyFill="1" applyAlignment="1">
      <alignment horizontal="left" vertical="top"/>
    </xf>
    <xf numFmtId="0" fontId="0" fillId="0" borderId="0" xfId="0" applyAlignment="1" applyProtection="1">
      <alignment horizontal="left" indent="1"/>
      <protection locked="0"/>
    </xf>
    <xf numFmtId="0" fontId="0" fillId="0" borderId="0" xfId="0" applyProtection="1">
      <protection locked="0"/>
    </xf>
    <xf numFmtId="0" fontId="0" fillId="3" borderId="0" xfId="0" applyFill="1" applyProtection="1">
      <protection locked="0"/>
    </xf>
    <xf numFmtId="0" fontId="5" fillId="0" borderId="0" xfId="0" applyFont="1" applyAlignment="1" applyProtection="1">
      <alignment horizontal="left" indent="1"/>
      <protection locked="0"/>
    </xf>
    <xf numFmtId="0" fontId="4" fillId="0" borderId="0" xfId="0" applyFont="1" applyProtection="1">
      <protection locked="0"/>
    </xf>
    <xf numFmtId="0" fontId="5" fillId="0" borderId="0" xfId="0" applyFont="1" applyProtection="1">
      <protection locked="0"/>
    </xf>
    <xf numFmtId="0" fontId="5" fillId="3" borderId="0" xfId="0" applyFont="1" applyFill="1" applyProtection="1">
      <protection locked="0"/>
    </xf>
    <xf numFmtId="164" fontId="6" fillId="0" borderId="2" xfId="0" applyNumberFormat="1" applyFont="1" applyBorder="1" applyAlignment="1" applyProtection="1">
      <alignment horizontal="left" vertical="top" indent="1"/>
      <protection locked="0"/>
    </xf>
    <xf numFmtId="0" fontId="7" fillId="2" borderId="2" xfId="0" applyFont="1" applyFill="1" applyBorder="1" applyAlignment="1" applyProtection="1">
      <alignment horizontal="left" vertical="top"/>
      <protection locked="0"/>
    </xf>
    <xf numFmtId="0" fontId="0" fillId="3" borderId="0" xfId="0" applyFill="1" applyAlignment="1" applyProtection="1">
      <alignment horizontal="left" vertical="top"/>
      <protection locked="0"/>
    </xf>
    <xf numFmtId="164" fontId="10" fillId="0" borderId="1" xfId="0" applyNumberFormat="1" applyFont="1" applyBorder="1" applyAlignment="1" applyProtection="1">
      <alignment horizontal="left" vertical="top" indent="1"/>
      <protection locked="0"/>
    </xf>
    <xf numFmtId="164" fontId="3" fillId="0" borderId="1" xfId="0" applyNumberFormat="1" applyFont="1" applyBorder="1" applyAlignment="1" applyProtection="1">
      <alignment horizontal="left" vertical="top" indent="1"/>
      <protection locked="0"/>
    </xf>
    <xf numFmtId="0" fontId="0" fillId="3" borderId="0" xfId="0" applyFill="1" applyAlignment="1" applyProtection="1">
      <alignment horizontal="left" indent="1"/>
      <protection locked="0"/>
    </xf>
    <xf numFmtId="0" fontId="12" fillId="6" borderId="0" xfId="0" applyFont="1" applyFill="1" applyAlignment="1">
      <alignment horizontal="left" wrapText="1" indent="1"/>
    </xf>
    <xf numFmtId="0" fontId="12" fillId="6" borderId="0" xfId="0" applyFont="1" applyFill="1" applyAlignment="1">
      <alignment horizontal="left" wrapText="1"/>
    </xf>
    <xf numFmtId="165" fontId="12" fillId="6" borderId="0" xfId="0" applyNumberFormat="1" applyFont="1" applyFill="1" applyAlignment="1">
      <alignment horizontal="left" wrapText="1"/>
    </xf>
    <xf numFmtId="0" fontId="12" fillId="6" borderId="0" xfId="0" applyFont="1" applyFill="1" applyAlignment="1">
      <alignment horizontal="center" wrapText="1"/>
    </xf>
    <xf numFmtId="164" fontId="3" fillId="0" borderId="3" xfId="0" applyNumberFormat="1" applyFont="1" applyBorder="1" applyAlignment="1">
      <alignment horizontal="left" vertical="top" wrapText="1"/>
    </xf>
    <xf numFmtId="0" fontId="3" fillId="0" borderId="3" xfId="0" quotePrefix="1" applyFont="1" applyBorder="1" applyAlignment="1">
      <alignment horizontal="left" vertical="top" wrapText="1"/>
    </xf>
    <xf numFmtId="165" fontId="3" fillId="0" borderId="3" xfId="0" quotePrefix="1" applyNumberFormat="1" applyFont="1" applyBorder="1" applyAlignment="1">
      <alignment horizontal="left" vertical="top" wrapText="1"/>
    </xf>
    <xf numFmtId="0" fontId="3" fillId="7" borderId="3" xfId="0" quotePrefix="1" applyFont="1" applyFill="1" applyBorder="1" applyAlignment="1">
      <alignment horizontal="center" vertical="top" wrapText="1"/>
    </xf>
    <xf numFmtId="164" fontId="3" fillId="0" borderId="3" xfId="0" quotePrefix="1" applyNumberFormat="1" applyFont="1" applyBorder="1" applyAlignment="1">
      <alignment horizontal="center" vertical="top" wrapText="1"/>
    </xf>
    <xf numFmtId="0" fontId="6" fillId="0" borderId="3" xfId="0" quotePrefix="1" applyFont="1" applyBorder="1" applyAlignment="1">
      <alignment horizontal="left" vertical="top" wrapText="1"/>
    </xf>
    <xf numFmtId="164" fontId="6" fillId="0" borderId="3" xfId="0" applyNumberFormat="1" applyFont="1" applyBorder="1" applyAlignment="1">
      <alignment horizontal="left" vertical="top" wrapText="1"/>
    </xf>
    <xf numFmtId="165" fontId="6" fillId="0" borderId="3" xfId="0" quotePrefix="1" applyNumberFormat="1" applyFont="1" applyBorder="1" applyAlignment="1">
      <alignment horizontal="left" vertical="top" wrapText="1"/>
    </xf>
    <xf numFmtId="0" fontId="6" fillId="7" borderId="3" xfId="0" quotePrefix="1" applyFont="1" applyFill="1" applyBorder="1" applyAlignment="1">
      <alignment horizontal="center" vertical="top" wrapText="1"/>
    </xf>
    <xf numFmtId="164" fontId="6" fillId="0" borderId="3" xfId="0" quotePrefix="1" applyNumberFormat="1" applyFont="1" applyBorder="1" applyAlignment="1">
      <alignment horizontal="center" vertical="top" wrapText="1"/>
    </xf>
    <xf numFmtId="0" fontId="6" fillId="9" borderId="6" xfId="0" applyFont="1" applyFill="1" applyBorder="1" applyAlignment="1">
      <alignment horizontal="left" vertical="top" indent="1"/>
    </xf>
    <xf numFmtId="0" fontId="18" fillId="0" borderId="0" xfId="2"/>
    <xf numFmtId="0" fontId="2" fillId="15" borderId="46" xfId="2" applyFont="1" applyFill="1" applyBorder="1"/>
    <xf numFmtId="0" fontId="25" fillId="15" borderId="48" xfId="2" applyFont="1" applyFill="1" applyBorder="1" applyAlignment="1">
      <alignment horizontal="right"/>
    </xf>
    <xf numFmtId="0" fontId="2" fillId="15" borderId="0" xfId="2" applyFont="1" applyFill="1"/>
    <xf numFmtId="0" fontId="25" fillId="15" borderId="0" xfId="2" applyFont="1" applyFill="1" applyAlignment="1">
      <alignment horizontal="right"/>
    </xf>
    <xf numFmtId="0" fontId="2" fillId="15" borderId="48" xfId="2" applyFont="1" applyFill="1" applyBorder="1"/>
    <xf numFmtId="0" fontId="2" fillId="15" borderId="49" xfId="2" applyFont="1" applyFill="1" applyBorder="1"/>
    <xf numFmtId="0" fontId="2" fillId="15" borderId="48" xfId="2" applyFont="1" applyFill="1" applyBorder="1" applyAlignment="1">
      <alignment horizontal="left"/>
    </xf>
    <xf numFmtId="0" fontId="2" fillId="15" borderId="0" xfId="2" applyFont="1" applyFill="1" applyAlignment="1">
      <alignment horizontal="left"/>
    </xf>
    <xf numFmtId="0" fontId="21" fillId="15" borderId="0" xfId="2" applyFont="1" applyFill="1"/>
    <xf numFmtId="0" fontId="2" fillId="15" borderId="49" xfId="2" applyFont="1" applyFill="1" applyBorder="1" applyAlignment="1">
      <alignment horizontal="left"/>
    </xf>
    <xf numFmtId="0" fontId="18" fillId="15" borderId="0" xfId="2" applyFill="1"/>
    <xf numFmtId="0" fontId="18" fillId="15" borderId="50" xfId="2" applyFill="1" applyBorder="1"/>
    <xf numFmtId="0" fontId="18" fillId="15" borderId="51" xfId="2" applyFill="1" applyBorder="1"/>
    <xf numFmtId="0" fontId="2" fillId="15" borderId="51" xfId="2" applyFont="1" applyFill="1" applyBorder="1"/>
    <xf numFmtId="0" fontId="2" fillId="15" borderId="52" xfId="2" applyFont="1" applyFill="1" applyBorder="1"/>
    <xf numFmtId="0" fontId="27" fillId="0" borderId="0" xfId="2" applyFont="1" applyAlignment="1">
      <alignment horizontal="right"/>
    </xf>
    <xf numFmtId="0" fontId="28" fillId="0" borderId="0" xfId="2" applyFont="1"/>
    <xf numFmtId="0" fontId="21" fillId="15" borderId="0" xfId="2" applyFont="1" applyFill="1" applyAlignment="1">
      <alignment horizontal="left"/>
    </xf>
    <xf numFmtId="0" fontId="21" fillId="15" borderId="49" xfId="2" applyFont="1" applyFill="1" applyBorder="1" applyAlignment="1">
      <alignment horizontal="left"/>
    </xf>
    <xf numFmtId="0" fontId="19" fillId="6" borderId="0" xfId="2" applyFont="1" applyFill="1" applyAlignment="1">
      <alignment horizontal="center"/>
    </xf>
    <xf numFmtId="0" fontId="20" fillId="6" borderId="0" xfId="2" applyFont="1" applyFill="1" applyAlignment="1">
      <alignment horizontal="center"/>
    </xf>
    <xf numFmtId="0" fontId="21" fillId="15" borderId="42" xfId="2" applyFont="1" applyFill="1" applyBorder="1" applyAlignment="1">
      <alignment horizontal="center"/>
    </xf>
    <xf numFmtId="0" fontId="21" fillId="15" borderId="43" xfId="2" applyFont="1" applyFill="1" applyBorder="1" applyAlignment="1">
      <alignment horizontal="center"/>
    </xf>
    <xf numFmtId="0" fontId="21" fillId="15" borderId="44" xfId="2" applyFont="1" applyFill="1" applyBorder="1" applyAlignment="1">
      <alignment horizontal="center"/>
    </xf>
    <xf numFmtId="0" fontId="22" fillId="4" borderId="42" xfId="2" applyFont="1" applyFill="1" applyBorder="1" applyAlignment="1">
      <alignment horizontal="left" vertical="center" wrapText="1"/>
    </xf>
    <xf numFmtId="0" fontId="22" fillId="4" borderId="43" xfId="2" applyFont="1" applyFill="1" applyBorder="1" applyAlignment="1">
      <alignment horizontal="left" vertical="center" wrapText="1"/>
    </xf>
    <xf numFmtId="0" fontId="22" fillId="4" borderId="44" xfId="2" applyFont="1" applyFill="1" applyBorder="1" applyAlignment="1">
      <alignment horizontal="left" vertical="center" wrapText="1"/>
    </xf>
    <xf numFmtId="0" fontId="21" fillId="15" borderId="45" xfId="2" applyFont="1" applyFill="1" applyBorder="1" applyAlignment="1">
      <alignment horizontal="left"/>
    </xf>
    <xf numFmtId="0" fontId="21" fillId="15" borderId="46" xfId="2" applyFont="1" applyFill="1" applyBorder="1" applyAlignment="1">
      <alignment horizontal="left"/>
    </xf>
    <xf numFmtId="0" fontId="21" fillId="15" borderId="47" xfId="2" applyFont="1" applyFill="1" applyBorder="1" applyAlignment="1">
      <alignment horizontal="left"/>
    </xf>
    <xf numFmtId="0" fontId="26" fillId="15" borderId="0" xfId="2" applyFont="1" applyFill="1" applyAlignment="1">
      <alignment horizontal="left"/>
    </xf>
    <xf numFmtId="0" fontId="19" fillId="6" borderId="43" xfId="2" applyFont="1" applyFill="1" applyBorder="1" applyAlignment="1">
      <alignment horizontal="center" vertical="center"/>
    </xf>
    <xf numFmtId="0" fontId="2" fillId="15" borderId="48" xfId="2" applyFont="1" applyFill="1" applyBorder="1" applyAlignment="1">
      <alignment horizontal="left"/>
    </xf>
    <xf numFmtId="0" fontId="2" fillId="15" borderId="0" xfId="2" applyFont="1" applyFill="1" applyAlignment="1">
      <alignment horizontal="left"/>
    </xf>
    <xf numFmtId="165" fontId="5" fillId="10" borderId="11" xfId="0" quotePrefix="1" applyNumberFormat="1" applyFont="1" applyFill="1" applyBorder="1" applyAlignment="1">
      <alignment horizontal="center" vertical="center"/>
    </xf>
    <xf numFmtId="165" fontId="5" fillId="10" borderId="12" xfId="0" quotePrefix="1" applyNumberFormat="1" applyFont="1" applyFill="1" applyBorder="1" applyAlignment="1">
      <alignment horizontal="center" vertical="center"/>
    </xf>
    <xf numFmtId="165" fontId="5" fillId="10" borderId="13" xfId="0" quotePrefix="1" applyNumberFormat="1" applyFont="1" applyFill="1" applyBorder="1" applyAlignment="1">
      <alignment horizontal="center" vertical="center"/>
    </xf>
    <xf numFmtId="0" fontId="5" fillId="10" borderId="9" xfId="0" applyFont="1" applyFill="1" applyBorder="1" applyAlignment="1">
      <alignment horizontal="left" vertical="center" indent="1"/>
    </xf>
    <xf numFmtId="0" fontId="5" fillId="10" borderId="14" xfId="0" applyFont="1" applyFill="1" applyBorder="1" applyAlignment="1">
      <alignment horizontal="left" vertical="center" indent="1"/>
    </xf>
    <xf numFmtId="0" fontId="5" fillId="10" borderId="15" xfId="0" applyFont="1" applyFill="1" applyBorder="1" applyAlignment="1">
      <alignment horizontal="left" vertical="center" indent="1"/>
    </xf>
  </cellXfs>
  <cellStyles count="3">
    <cellStyle name="Normal" xfId="0" builtinId="0"/>
    <cellStyle name="Normal 2" xfId="2" xr:uid="{60BC3D9D-42F3-42D8-AE27-236D72B42E5E}"/>
    <cellStyle name="Percent" xfId="1" builtinId="5"/>
  </cellStyles>
  <dxfs count="10">
    <dxf>
      <border>
        <left/>
        <right/>
        <top style="thin">
          <color theme="0" tint="-0.14996795556505021"/>
        </top>
        <bottom style="thin">
          <color theme="0" tint="-0.14996795556505021"/>
        </bottom>
        <vertical/>
        <horizontal/>
      </border>
    </dxf>
    <dxf>
      <font>
        <condense val="0"/>
        <extend val="0"/>
        <color indexed="10"/>
      </font>
    </dxf>
    <dxf>
      <font>
        <condense val="0"/>
        <extend val="0"/>
        <color indexed="52"/>
      </font>
    </dxf>
    <dxf>
      <font>
        <condense val="0"/>
        <extend val="0"/>
        <color indexed="17"/>
      </font>
    </dxf>
    <dxf>
      <font>
        <condense val="0"/>
        <extend val="0"/>
        <color indexed="10"/>
      </font>
    </dxf>
    <dxf>
      <font>
        <condense val="0"/>
        <extend val="0"/>
        <color indexed="52"/>
      </font>
    </dxf>
    <dxf>
      <font>
        <condense val="0"/>
        <extend val="0"/>
        <color indexed="17"/>
      </font>
    </dxf>
    <dxf>
      <font>
        <condense val="0"/>
        <extend val="0"/>
        <color indexed="10"/>
      </font>
    </dxf>
    <dxf>
      <font>
        <condense val="0"/>
        <extend val="0"/>
        <color indexed="52"/>
      </font>
    </dxf>
    <dxf>
      <font>
        <condense val="0"/>
        <extend val="0"/>
        <color indexed="17"/>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FB7DD"/>
      <rgbColor rgb="007296CE"/>
      <rgbColor rgb="00253F69"/>
      <rgbColor rgb="0078BEDE"/>
      <rgbColor rgb="0052ABD5"/>
      <rgbColor rgb="00216A8B"/>
      <rgbColor rgb="00FFFFFF"/>
      <rgbColor rgb="00D6DFEE"/>
      <rgbColor rgb="00E59269"/>
      <rgbColor rgb="00DA6426"/>
      <rgbColor rgb="007D3815"/>
      <rgbColor rgb="0091D3C2"/>
      <rgbColor rgb="005EBEA5"/>
      <rgbColor rgb="00275F50"/>
      <rgbColor rgb="00FFFFFF"/>
      <rgbColor rgb="0099ACD2"/>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216A8B"/>
      <color rgb="FFFFFF99"/>
      <color rgb="FF78BEDE"/>
      <color rgb="FFF8F7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rAngAx val="0"/>
    </c:view3D>
    <c:floor>
      <c:thickness val="0"/>
    </c:floor>
    <c:sideWall>
      <c:thickness val="0"/>
      <c:spPr>
        <a:noFill/>
        <a:ln w="25400">
          <a:noFill/>
        </a:ln>
      </c:spPr>
    </c:sideWall>
    <c:backWall>
      <c:thickness val="0"/>
      <c:spPr>
        <a:noFill/>
        <a:ln w="25400">
          <a:noFill/>
        </a:ln>
      </c:spPr>
    </c:backWall>
    <c:plotArea>
      <c:layout>
        <c:manualLayout>
          <c:layoutTarget val="inner"/>
          <c:xMode val="edge"/>
          <c:yMode val="edge"/>
          <c:x val="7.1053782750840372E-2"/>
          <c:y val="5.4896269809172026E-2"/>
          <c:w val="0.54613650385335299"/>
          <c:h val="0.84363618873650548"/>
        </c:manualLayout>
      </c:layout>
      <c:bar3DChart>
        <c:barDir val="col"/>
        <c:grouping val="clustered"/>
        <c:varyColors val="0"/>
        <c:ser>
          <c:idx val="0"/>
          <c:order val="0"/>
          <c:tx>
            <c:strRef>
              <c:f>Summary!$A$10</c:f>
              <c:strCache>
                <c:ptCount val="1"/>
                <c:pt idx="0">
                  <c:v>ALERT TYPE</c:v>
                </c:pt>
              </c:strCache>
            </c:strRef>
          </c:tx>
          <c:spPr>
            <a:solidFill>
              <a:srgbClr val="78BEDE"/>
            </a:solidFill>
            <a:ln w="25400">
              <a:noFill/>
            </a:ln>
          </c:spPr>
          <c:invertIfNegative val="0"/>
          <c:dPt>
            <c:idx val="0"/>
            <c:invertIfNegative val="0"/>
            <c:bubble3D val="0"/>
            <c:spPr>
              <a:solidFill>
                <a:srgbClr val="99CCFF"/>
              </a:solidFill>
              <a:ln w="25400">
                <a:noFill/>
              </a:ln>
            </c:spPr>
            <c:extLst>
              <c:ext xmlns:c16="http://schemas.microsoft.com/office/drawing/2014/chart" uri="{C3380CC4-5D6E-409C-BE32-E72D297353CC}">
                <c16:uniqueId val="{00000001-69AB-4818-AFC8-CCDC27A8A761}"/>
              </c:ext>
            </c:extLst>
          </c:dPt>
          <c:dPt>
            <c:idx val="1"/>
            <c:invertIfNegative val="0"/>
            <c:bubble3D val="0"/>
            <c:spPr>
              <a:solidFill>
                <a:srgbClr val="339966"/>
              </a:solidFill>
              <a:ln w="25400">
                <a:noFill/>
              </a:ln>
            </c:spPr>
            <c:extLst>
              <c:ext xmlns:c16="http://schemas.microsoft.com/office/drawing/2014/chart" uri="{C3380CC4-5D6E-409C-BE32-E72D297353CC}">
                <c16:uniqueId val="{00000003-69AB-4818-AFC8-CCDC27A8A761}"/>
              </c:ext>
            </c:extLst>
          </c:dPt>
          <c:dPt>
            <c:idx val="2"/>
            <c:invertIfNegative val="0"/>
            <c:bubble3D val="0"/>
            <c:spPr>
              <a:solidFill>
                <a:srgbClr val="FFCC00"/>
              </a:solidFill>
              <a:ln w="25400">
                <a:noFill/>
              </a:ln>
            </c:spPr>
            <c:extLst>
              <c:ext xmlns:c16="http://schemas.microsoft.com/office/drawing/2014/chart" uri="{C3380CC4-5D6E-409C-BE32-E72D297353CC}">
                <c16:uniqueId val="{00000005-69AB-4818-AFC8-CCDC27A8A761}"/>
              </c:ext>
            </c:extLst>
          </c:dPt>
          <c:dPt>
            <c:idx val="3"/>
            <c:invertIfNegative val="0"/>
            <c:bubble3D val="0"/>
            <c:spPr>
              <a:solidFill>
                <a:srgbClr val="FF9900"/>
              </a:solidFill>
              <a:ln w="25400">
                <a:noFill/>
              </a:ln>
            </c:spPr>
            <c:extLst>
              <c:ext xmlns:c16="http://schemas.microsoft.com/office/drawing/2014/chart" uri="{C3380CC4-5D6E-409C-BE32-E72D297353CC}">
                <c16:uniqueId val="{00000007-69AB-4818-AFC8-CCDC27A8A761}"/>
              </c:ext>
            </c:extLst>
          </c:dPt>
          <c:dPt>
            <c:idx val="4"/>
            <c:invertIfNegative val="0"/>
            <c:bubble3D val="0"/>
            <c:spPr>
              <a:solidFill>
                <a:srgbClr val="52ABD5"/>
              </a:solidFill>
              <a:ln w="25400">
                <a:noFill/>
              </a:ln>
            </c:spPr>
            <c:extLst>
              <c:ext xmlns:c16="http://schemas.microsoft.com/office/drawing/2014/chart" uri="{C3380CC4-5D6E-409C-BE32-E72D297353CC}">
                <c16:uniqueId val="{00000009-69AB-4818-AFC8-CCDC27A8A761}"/>
              </c:ext>
            </c:extLst>
          </c:dPt>
          <c:dPt>
            <c:idx val="5"/>
            <c:invertIfNegative val="0"/>
            <c:bubble3D val="0"/>
            <c:spPr>
              <a:solidFill>
                <a:srgbClr val="216A8B"/>
              </a:solidFill>
              <a:ln w="25400">
                <a:noFill/>
              </a:ln>
            </c:spPr>
            <c:extLst>
              <c:ext xmlns:c16="http://schemas.microsoft.com/office/drawing/2014/chart" uri="{C3380CC4-5D6E-409C-BE32-E72D297353CC}">
                <c16:uniqueId val="{0000000B-69AB-4818-AFC8-CCDC27A8A761}"/>
              </c:ext>
            </c:extLst>
          </c:dPt>
          <c:dPt>
            <c:idx val="6"/>
            <c:invertIfNegative val="0"/>
            <c:bubble3D val="0"/>
            <c:spPr>
              <a:solidFill>
                <a:srgbClr val="FF6600"/>
              </a:solidFill>
              <a:ln w="25400">
                <a:noFill/>
              </a:ln>
            </c:spPr>
            <c:extLst>
              <c:ext xmlns:c16="http://schemas.microsoft.com/office/drawing/2014/chart" uri="{C3380CC4-5D6E-409C-BE32-E72D297353CC}">
                <c16:uniqueId val="{0000000D-69AB-4818-AFC8-CCDC27A8A761}"/>
              </c:ext>
            </c:extLst>
          </c:dPt>
          <c:dPt>
            <c:idx val="7"/>
            <c:invertIfNegative val="0"/>
            <c:bubble3D val="0"/>
            <c:spPr>
              <a:solidFill>
                <a:srgbClr val="D6DFEE"/>
              </a:solidFill>
              <a:ln w="25400">
                <a:noFill/>
              </a:ln>
            </c:spPr>
            <c:extLst>
              <c:ext xmlns:c16="http://schemas.microsoft.com/office/drawing/2014/chart" uri="{C3380CC4-5D6E-409C-BE32-E72D297353CC}">
                <c16:uniqueId val="{0000000F-69AB-4818-AFC8-CCDC27A8A761}"/>
              </c:ext>
            </c:extLst>
          </c:dPt>
          <c:dPt>
            <c:idx val="8"/>
            <c:invertIfNegative val="0"/>
            <c:bubble3D val="0"/>
            <c:spPr>
              <a:solidFill>
                <a:srgbClr val="FF0000"/>
              </a:solidFill>
              <a:ln w="25400">
                <a:noFill/>
              </a:ln>
            </c:spPr>
            <c:extLst>
              <c:ext xmlns:c16="http://schemas.microsoft.com/office/drawing/2014/chart" uri="{C3380CC4-5D6E-409C-BE32-E72D297353CC}">
                <c16:uniqueId val="{00000011-69AB-4818-AFC8-CCDC27A8A761}"/>
              </c:ext>
            </c:extLst>
          </c:dPt>
          <c:dLbls>
            <c:dLbl>
              <c:idx val="0"/>
              <c:tx>
                <c:rich>
                  <a:bodyPr/>
                  <a:lstStyle/>
                  <a:p>
                    <a:fld id="{9A4894CE-F832-44E9-BAA6-E12978A06B5C}"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69AB-4818-AFC8-CCDC27A8A761}"/>
                </c:ext>
              </c:extLst>
            </c:dLbl>
            <c:dLbl>
              <c:idx val="1"/>
              <c:tx>
                <c:rich>
                  <a:bodyPr/>
                  <a:lstStyle/>
                  <a:p>
                    <a:fld id="{2089A323-3D2D-440C-943A-47C34062F023}"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69AB-4818-AFC8-CCDC27A8A761}"/>
                </c:ext>
              </c:extLst>
            </c:dLbl>
            <c:dLbl>
              <c:idx val="2"/>
              <c:tx>
                <c:rich>
                  <a:bodyPr/>
                  <a:lstStyle/>
                  <a:p>
                    <a:fld id="{40C3BD4E-65F8-42EF-9236-C24EBC21FEBD}"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69AB-4818-AFC8-CCDC27A8A761}"/>
                </c:ext>
              </c:extLst>
            </c:dLbl>
            <c:dLbl>
              <c:idx val="3"/>
              <c:tx>
                <c:rich>
                  <a:bodyPr/>
                  <a:lstStyle/>
                  <a:p>
                    <a:fld id="{887A281A-9EEF-4BD5-8A53-FA911D569F40}"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69AB-4818-AFC8-CCDC27A8A761}"/>
                </c:ext>
              </c:extLst>
            </c:dLbl>
            <c:dLbl>
              <c:idx val="4"/>
              <c:tx>
                <c:rich>
                  <a:bodyPr/>
                  <a:lstStyle/>
                  <a:p>
                    <a:fld id="{CD04D790-59C4-42B6-A59F-ED52B51F3524}"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69AB-4818-AFC8-CCDC27A8A761}"/>
                </c:ext>
              </c:extLst>
            </c:dLbl>
            <c:dLbl>
              <c:idx val="5"/>
              <c:tx>
                <c:rich>
                  <a:bodyPr/>
                  <a:lstStyle/>
                  <a:p>
                    <a:fld id="{C1911918-8BA3-48FD-89AD-3EAC7816EEFC}"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69AB-4818-AFC8-CCDC27A8A761}"/>
                </c:ext>
              </c:extLst>
            </c:dLbl>
            <c:dLbl>
              <c:idx val="6"/>
              <c:tx>
                <c:rich>
                  <a:bodyPr/>
                  <a:lstStyle/>
                  <a:p>
                    <a:fld id="{DFF9B2FD-85A8-4CE8-BDEB-EBBB4A4F7E6E}"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69AB-4818-AFC8-CCDC27A8A761}"/>
                </c:ext>
              </c:extLst>
            </c:dLbl>
            <c:numFmt formatCode="#,##0" sourceLinked="0"/>
            <c:spPr>
              <a:noFill/>
              <a:ln w="25400">
                <a:noFill/>
              </a:ln>
            </c:spPr>
            <c:txPr>
              <a:bodyPr/>
              <a:lstStyle/>
              <a:p>
                <a:pPr>
                  <a:defRPr sz="800" b="0" i="0" u="none" strike="noStrike" baseline="0">
                    <a:solidFill>
                      <a:srgbClr val="000000"/>
                    </a:solidFill>
                    <a:latin typeface="Arial"/>
                    <a:ea typeface="Arial"/>
                    <a:cs typeface="Arial"/>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Summary!$A$11:$A$17</c:f>
              <c:strCache>
                <c:ptCount val="7"/>
                <c:pt idx="0">
                  <c:v>Command Center Activation</c:v>
                </c:pt>
                <c:pt idx="1">
                  <c:v>Patient Care Impacts</c:v>
                </c:pt>
                <c:pt idx="2">
                  <c:v>Business / Operational Impacts</c:v>
                </c:pt>
                <c:pt idx="3">
                  <c:v>Structural Impacts</c:v>
                </c:pt>
                <c:pt idx="4">
                  <c:v>Resource Request</c:v>
                </c:pt>
                <c:pt idx="5">
                  <c:v>Recovery Plan Activated</c:v>
                </c:pt>
                <c:pt idx="6">
                  <c:v>AAR</c:v>
                </c:pt>
              </c:strCache>
            </c:strRef>
          </c:cat>
          <c:val>
            <c:numRef>
              <c:f>Summary!$B$11:$B$17</c:f>
              <c:numCache>
                <c:formatCode>#,##0</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datalabelsRange>
                <c15:f>Summary!$B$11:$B$17</c15:f>
                <c15:dlblRangeCache>
                  <c:ptCount val="7"/>
                  <c:pt idx="0">
                    <c:v>0</c:v>
                  </c:pt>
                  <c:pt idx="1">
                    <c:v>0</c:v>
                  </c:pt>
                  <c:pt idx="2">
                    <c:v>0</c:v>
                  </c:pt>
                  <c:pt idx="3">
                    <c:v>0</c:v>
                  </c:pt>
                  <c:pt idx="4">
                    <c:v>0</c:v>
                  </c:pt>
                  <c:pt idx="5">
                    <c:v>0</c:v>
                  </c:pt>
                  <c:pt idx="6">
                    <c:v>0</c:v>
                  </c:pt>
                </c15:dlblRangeCache>
              </c15:datalabelsRange>
            </c:ext>
            <c:ext xmlns:c16="http://schemas.microsoft.com/office/drawing/2014/chart" uri="{C3380CC4-5D6E-409C-BE32-E72D297353CC}">
              <c16:uniqueId val="{00000012-69AB-4818-AFC8-CCDC27A8A761}"/>
            </c:ext>
          </c:extLst>
        </c:ser>
        <c:dLbls>
          <c:showLegendKey val="0"/>
          <c:showVal val="0"/>
          <c:showCatName val="0"/>
          <c:showSerName val="0"/>
          <c:showPercent val="0"/>
          <c:showBubbleSize val="0"/>
        </c:dLbls>
        <c:gapWidth val="100"/>
        <c:shape val="box"/>
        <c:axId val="240502616"/>
        <c:axId val="240503008"/>
        <c:axId val="0"/>
      </c:bar3DChart>
      <c:catAx>
        <c:axId val="240502616"/>
        <c:scaling>
          <c:orientation val="minMax"/>
        </c:scaling>
        <c:delete val="1"/>
        <c:axPos val="b"/>
        <c:numFmt formatCode="General" sourceLinked="1"/>
        <c:majorTickMark val="out"/>
        <c:minorTickMark val="none"/>
        <c:tickLblPos val="nextTo"/>
        <c:crossAx val="240503008"/>
        <c:crosses val="autoZero"/>
        <c:auto val="1"/>
        <c:lblAlgn val="ctr"/>
        <c:lblOffset val="100"/>
        <c:noMultiLvlLbl val="0"/>
      </c:catAx>
      <c:valAx>
        <c:axId val="240503008"/>
        <c:scaling>
          <c:orientation val="minMax"/>
        </c:scaling>
        <c:delete val="0"/>
        <c:axPos val="l"/>
        <c:majorGridlines>
          <c:spPr>
            <a:ln>
              <a:solidFill>
                <a:schemeClr val="bg1">
                  <a:lumMod val="95000"/>
                </a:schemeClr>
              </a:solidFill>
            </a:ln>
          </c:spPr>
        </c:majorGridlines>
        <c:numFmt formatCode="#,##0" sourceLinked="1"/>
        <c:majorTickMark val="out"/>
        <c:minorTickMark val="none"/>
        <c:tickLblPos val="nextTo"/>
        <c:crossAx val="240502616"/>
        <c:crosses val="autoZero"/>
        <c:crossBetween val="between"/>
      </c:valAx>
    </c:plotArea>
    <c:legend>
      <c:legendPos val="r"/>
      <c:layout>
        <c:manualLayout>
          <c:xMode val="edge"/>
          <c:yMode val="edge"/>
          <c:x val="0.58532651546046788"/>
          <c:y val="5.721115405978773E-2"/>
          <c:w val="0.40056467045205008"/>
          <c:h val="0.87554394090942489"/>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en-US"/>
        </a:p>
      </c:txPr>
    </c:legend>
    <c:plotVisOnly val="1"/>
    <c:dispBlanksAs val="zero"/>
    <c:showDLblsOverMax val="0"/>
  </c:chart>
  <c:spPr>
    <a:gradFill rotWithShape="0">
      <a:gsLst>
        <a:gs pos="0">
          <a:srgbClr val="FFFFFF"/>
        </a:gs>
        <a:gs pos="100000">
          <a:srgbClr val="FFFFFF"/>
        </a:gs>
      </a:gsLst>
      <a:lin ang="5400000" scaled="1"/>
    </a:gradFill>
    <a:ln w="9525">
      <a:noFill/>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0</xdr:row>
      <xdr:rowOff>38100</xdr:rowOff>
    </xdr:from>
    <xdr:to>
      <xdr:col>1</xdr:col>
      <xdr:colOff>509868</xdr:colOff>
      <xdr:row>0</xdr:row>
      <xdr:rowOff>276225</xdr:rowOff>
    </xdr:to>
    <xdr:pic>
      <xdr:nvPicPr>
        <xdr:cNvPr id="2" name="Picture 6">
          <a:extLst>
            <a:ext uri="{FF2B5EF4-FFF2-40B4-BE49-F238E27FC236}">
              <a16:creationId xmlns:a16="http://schemas.microsoft.com/office/drawing/2014/main" id="{E3E6A237-9EDD-4CAF-BE98-D1BF73C1959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238125"/>
          <a:ext cx="909918"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xdr:row>
      <xdr:rowOff>0</xdr:rowOff>
    </xdr:from>
    <xdr:to>
      <xdr:col>2</xdr:col>
      <xdr:colOff>0</xdr:colOff>
      <xdr:row>4</xdr:row>
      <xdr:rowOff>0</xdr:rowOff>
    </xdr:to>
    <xdr:sp macro="" textlink="">
      <xdr:nvSpPr>
        <xdr:cNvPr id="2061" name="Rectangle 13">
          <a:extLst>
            <a:ext uri="{FF2B5EF4-FFF2-40B4-BE49-F238E27FC236}">
              <a16:creationId xmlns:a16="http://schemas.microsoft.com/office/drawing/2014/main" id="{00000000-0008-0000-0000-00000D080000}"/>
            </a:ext>
          </a:extLst>
        </xdr:cNvPr>
        <xdr:cNvSpPr>
          <a:spLocks noChangeArrowheads="1"/>
        </xdr:cNvSpPr>
      </xdr:nvSpPr>
      <xdr:spPr bwMode="auto">
        <a:xfrm>
          <a:off x="0" y="314325"/>
          <a:ext cx="4810125" cy="142875"/>
        </a:xfrm>
        <a:prstGeom prst="rect">
          <a:avLst/>
        </a:prstGeom>
        <a:solidFill>
          <a:srgbClr xmlns:mc="http://schemas.openxmlformats.org/markup-compatibility/2006" xmlns:a14="http://schemas.microsoft.com/office/drawing/2010/main" val="99ACD2" mc:Ignorable="a14" a14:legacySpreadsheetColorIndex="39"/>
        </a:solidFill>
        <a:ln>
          <a:noFill/>
        </a:ln>
        <a:extLst>
          <a:ext uri="{91240B29-F687-4F45-9708-019B960494DF}">
            <a14:hiddenLine xmlns:a14="http://schemas.microsoft.com/office/drawing/2010/main" w="38100">
              <a:solidFill>
                <a:srgbClr val="000000"/>
              </a:solidFill>
              <a:miter lim="800000"/>
              <a:headEnd/>
              <a:tailEnd/>
            </a14:hiddenLine>
          </a:ext>
        </a:extLst>
      </xdr:spPr>
      <xdr:txBody>
        <a:bodyPr vertOverflow="clip" wrap="square" lIns="91440" tIns="0" rIns="91440" bIns="0" anchor="ctr" upright="1"/>
        <a:lstStyle/>
        <a:p>
          <a:pPr algn="l" rtl="0">
            <a:defRPr sz="1000"/>
          </a:pPr>
          <a:r>
            <a:rPr lang="en-US" sz="800" b="1" i="0" u="none" strike="noStrike" baseline="0">
              <a:solidFill>
                <a:srgbClr val="003366"/>
              </a:solidFill>
              <a:latin typeface="Arial"/>
              <a:cs typeface="Arial"/>
            </a:rPr>
            <a:t>Emergency Management</a:t>
          </a:r>
        </a:p>
      </xdr:txBody>
    </xdr:sp>
    <xdr:clientData/>
  </xdr:twoCellAnchor>
  <xdr:twoCellAnchor>
    <xdr:from>
      <xdr:col>0</xdr:col>
      <xdr:colOff>0</xdr:colOff>
      <xdr:row>0</xdr:row>
      <xdr:rowOff>0</xdr:rowOff>
    </xdr:from>
    <xdr:to>
      <xdr:col>2</xdr:col>
      <xdr:colOff>0</xdr:colOff>
      <xdr:row>2</xdr:row>
      <xdr:rowOff>0</xdr:rowOff>
    </xdr:to>
    <xdr:sp macro="" textlink="">
      <xdr:nvSpPr>
        <xdr:cNvPr id="2062" name="Rectangle 14">
          <a:extLst>
            <a:ext uri="{FF2B5EF4-FFF2-40B4-BE49-F238E27FC236}">
              <a16:creationId xmlns:a16="http://schemas.microsoft.com/office/drawing/2014/main" id="{00000000-0008-0000-0000-00000E080000}"/>
            </a:ext>
          </a:extLst>
        </xdr:cNvPr>
        <xdr:cNvSpPr>
          <a:spLocks noChangeArrowheads="1"/>
        </xdr:cNvSpPr>
      </xdr:nvSpPr>
      <xdr:spPr bwMode="auto">
        <a:xfrm>
          <a:off x="0" y="0"/>
          <a:ext cx="4810125" cy="285750"/>
        </a:xfrm>
        <a:prstGeom prst="rect">
          <a:avLst/>
        </a:prstGeom>
        <a:solidFill>
          <a:srgbClr xmlns:mc="http://schemas.openxmlformats.org/markup-compatibility/2006" xmlns:a14="http://schemas.microsoft.com/office/drawing/2010/main" val="D6DFEE" mc:Ignorable="a14" a14:legacySpreadsheetColorIndex="31"/>
        </a:solidFill>
        <a:ln>
          <a:noFill/>
        </a:ln>
        <a:extLst>
          <a:ext uri="{91240B29-F687-4F45-9708-019B960494DF}">
            <a14:hiddenLine xmlns:a14="http://schemas.microsoft.com/office/drawing/2010/main" w="38100">
              <a:solidFill>
                <a:srgbClr val="000000"/>
              </a:solidFill>
              <a:miter lim="800000"/>
              <a:headEnd/>
              <a:tailEnd/>
            </a14:hiddenLine>
          </a:ext>
        </a:extLst>
      </xdr:spPr>
      <xdr:txBody>
        <a:bodyPr vertOverflow="clip" wrap="square" lIns="91440" tIns="0" rIns="91440" bIns="0" anchor="ctr" upright="1"/>
        <a:lstStyle/>
        <a:p>
          <a:pPr algn="l" rtl="0">
            <a:defRPr sz="1000"/>
          </a:pPr>
          <a:r>
            <a:rPr lang="en-US" sz="1800" b="1" i="0" u="none" strike="noStrike" baseline="0">
              <a:solidFill>
                <a:srgbClr val="003366"/>
              </a:solidFill>
              <a:latin typeface="Arial"/>
              <a:cs typeface="Arial"/>
            </a:rPr>
            <a:t>Kaiser Permanente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13</xdr:col>
      <xdr:colOff>0</xdr:colOff>
      <xdr:row>2</xdr:row>
      <xdr:rowOff>0</xdr:rowOff>
    </xdr:to>
    <xdr:sp macro="" textlink="">
      <xdr:nvSpPr>
        <xdr:cNvPr id="2" name="Rectangle 5">
          <a:extLst>
            <a:ext uri="{FF2B5EF4-FFF2-40B4-BE49-F238E27FC236}">
              <a16:creationId xmlns:a16="http://schemas.microsoft.com/office/drawing/2014/main" id="{00000000-0008-0000-0200-000002000000}"/>
            </a:ext>
          </a:extLst>
        </xdr:cNvPr>
        <xdr:cNvSpPr>
          <a:spLocks noChangeArrowheads="1"/>
        </xdr:cNvSpPr>
      </xdr:nvSpPr>
      <xdr:spPr bwMode="auto">
        <a:xfrm>
          <a:off x="0" y="0"/>
          <a:ext cx="8181975" cy="285750"/>
        </a:xfrm>
        <a:prstGeom prst="rect">
          <a:avLst/>
        </a:prstGeom>
        <a:solidFill>
          <a:srgbClr xmlns:mc="http://schemas.openxmlformats.org/markup-compatibility/2006" xmlns:a14="http://schemas.microsoft.com/office/drawing/2010/main" val="D6DFEE" mc:Ignorable="a14" a14:legacySpreadsheetColorIndex="31"/>
        </a:solidFill>
        <a:ln>
          <a:noFill/>
        </a:ln>
        <a:extLst>
          <a:ext uri="{91240B29-F687-4F45-9708-019B960494DF}">
            <a14:hiddenLine xmlns:a14="http://schemas.microsoft.com/office/drawing/2010/main" w="38100">
              <a:solidFill>
                <a:srgbClr val="000000"/>
              </a:solidFill>
              <a:miter lim="800000"/>
              <a:headEnd/>
              <a:tailEnd/>
            </a14:hiddenLine>
          </a:ext>
        </a:extLst>
      </xdr:spPr>
      <xdr:txBody>
        <a:bodyPr vertOverflow="clip" wrap="square" lIns="91440" tIns="0" rIns="91440" bIns="0" anchor="ctr" upright="1"/>
        <a:lstStyle/>
        <a:p>
          <a:pPr algn="l" rtl="0">
            <a:defRPr sz="1000"/>
          </a:pPr>
          <a:r>
            <a:rPr lang="en-US" sz="1800" b="1" i="0" u="none" strike="noStrike" baseline="0">
              <a:solidFill>
                <a:srgbClr val="003366"/>
              </a:solidFill>
              <a:latin typeface="Arial"/>
              <a:cs typeface="Arial"/>
            </a:rPr>
            <a:t>Kaiser Permanente</a:t>
          </a:r>
        </a:p>
      </xdr:txBody>
    </xdr:sp>
    <xdr:clientData/>
  </xdr:twoCellAnchor>
  <xdr:twoCellAnchor>
    <xdr:from>
      <xdr:col>0</xdr:col>
      <xdr:colOff>0</xdr:colOff>
      <xdr:row>3</xdr:row>
      <xdr:rowOff>0</xdr:rowOff>
    </xdr:from>
    <xdr:to>
      <xdr:col>13</xdr:col>
      <xdr:colOff>0</xdr:colOff>
      <xdr:row>4</xdr:row>
      <xdr:rowOff>0</xdr:rowOff>
    </xdr:to>
    <xdr:sp macro="" textlink="">
      <xdr:nvSpPr>
        <xdr:cNvPr id="3" name="Rectangle 13">
          <a:extLst>
            <a:ext uri="{FF2B5EF4-FFF2-40B4-BE49-F238E27FC236}">
              <a16:creationId xmlns:a16="http://schemas.microsoft.com/office/drawing/2014/main" id="{00000000-0008-0000-0200-000003000000}"/>
            </a:ext>
          </a:extLst>
        </xdr:cNvPr>
        <xdr:cNvSpPr>
          <a:spLocks noChangeArrowheads="1"/>
        </xdr:cNvSpPr>
      </xdr:nvSpPr>
      <xdr:spPr bwMode="auto">
        <a:xfrm>
          <a:off x="0" y="314325"/>
          <a:ext cx="8181975" cy="142875"/>
        </a:xfrm>
        <a:prstGeom prst="rect">
          <a:avLst/>
        </a:prstGeom>
        <a:solidFill>
          <a:srgbClr xmlns:mc="http://schemas.openxmlformats.org/markup-compatibility/2006" xmlns:a14="http://schemas.microsoft.com/office/drawing/2010/main" val="99ACD2" mc:Ignorable="a14" a14:legacySpreadsheetColorIndex="39"/>
        </a:solidFill>
        <a:ln>
          <a:noFill/>
        </a:ln>
        <a:extLst>
          <a:ext uri="{91240B29-F687-4F45-9708-019B960494DF}">
            <a14:hiddenLine xmlns:a14="http://schemas.microsoft.com/office/drawing/2010/main" w="38100">
              <a:solidFill>
                <a:srgbClr val="000000"/>
              </a:solidFill>
              <a:miter lim="800000"/>
              <a:headEnd/>
              <a:tailEnd/>
            </a14:hiddenLine>
          </a:ext>
        </a:extLst>
      </xdr:spPr>
      <xdr:txBody>
        <a:bodyPr vertOverflow="clip" wrap="square" lIns="91440" tIns="0" rIns="91440" bIns="0" anchor="ctr" upright="1"/>
        <a:lstStyle/>
        <a:p>
          <a:pPr algn="l" rtl="0">
            <a:defRPr sz="1000"/>
          </a:pPr>
          <a:r>
            <a:rPr lang="en-US" sz="800" b="1" i="0" u="none" strike="noStrike" baseline="0">
              <a:solidFill>
                <a:srgbClr val="003366"/>
              </a:solidFill>
              <a:latin typeface="Arial"/>
              <a:cs typeface="Arial"/>
            </a:rPr>
            <a:t>Emergency Management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0</xdr:colOff>
      <xdr:row>2</xdr:row>
      <xdr:rowOff>0</xdr:rowOff>
    </xdr:to>
    <xdr:sp macro="" textlink="">
      <xdr:nvSpPr>
        <xdr:cNvPr id="87042" name="Rectangle 2">
          <a:extLst>
            <a:ext uri="{FF2B5EF4-FFF2-40B4-BE49-F238E27FC236}">
              <a16:creationId xmlns:a16="http://schemas.microsoft.com/office/drawing/2014/main" id="{00000000-0008-0000-0100-000002540100}"/>
            </a:ext>
          </a:extLst>
        </xdr:cNvPr>
        <xdr:cNvSpPr>
          <a:spLocks noChangeArrowheads="1"/>
        </xdr:cNvSpPr>
      </xdr:nvSpPr>
      <xdr:spPr bwMode="auto">
        <a:xfrm>
          <a:off x="0" y="0"/>
          <a:ext cx="8181975" cy="285750"/>
        </a:xfrm>
        <a:prstGeom prst="rect">
          <a:avLst/>
        </a:prstGeom>
        <a:solidFill>
          <a:srgbClr xmlns:mc="http://schemas.openxmlformats.org/markup-compatibility/2006" xmlns:a14="http://schemas.microsoft.com/office/drawing/2010/main" val="D6DFEE" mc:Ignorable="a14" a14:legacySpreadsheetColorIndex="31"/>
        </a:solidFill>
        <a:ln>
          <a:noFill/>
        </a:ln>
        <a:extLst>
          <a:ext uri="{91240B29-F687-4F45-9708-019B960494DF}">
            <a14:hiddenLine xmlns:a14="http://schemas.microsoft.com/office/drawing/2010/main" w="38100">
              <a:solidFill>
                <a:srgbClr val="000000"/>
              </a:solidFill>
              <a:miter lim="800000"/>
              <a:headEnd/>
              <a:tailEnd/>
            </a14:hiddenLine>
          </a:ext>
        </a:extLst>
      </xdr:spPr>
      <xdr:txBody>
        <a:bodyPr vertOverflow="clip" wrap="square" lIns="91440" tIns="0" rIns="91440" bIns="0" anchor="ctr" upright="1"/>
        <a:lstStyle/>
        <a:p>
          <a:pPr algn="l" rtl="0">
            <a:defRPr sz="1000"/>
          </a:pPr>
          <a:r>
            <a:rPr lang="en-US" sz="1800" b="1" i="0" u="none" strike="noStrike" baseline="0">
              <a:solidFill>
                <a:srgbClr val="003366"/>
              </a:solidFill>
              <a:latin typeface="Arial"/>
              <a:cs typeface="Arial"/>
            </a:rPr>
            <a:t>Kaiser Permanente</a:t>
          </a:r>
        </a:p>
      </xdr:txBody>
    </xdr:sp>
    <xdr:clientData/>
  </xdr:twoCellAnchor>
  <xdr:twoCellAnchor>
    <xdr:from>
      <xdr:col>0</xdr:col>
      <xdr:colOff>0</xdr:colOff>
      <xdr:row>3</xdr:row>
      <xdr:rowOff>0</xdr:rowOff>
    </xdr:from>
    <xdr:to>
      <xdr:col>18</xdr:col>
      <xdr:colOff>160020</xdr:colOff>
      <xdr:row>4</xdr:row>
      <xdr:rowOff>0</xdr:rowOff>
    </xdr:to>
    <xdr:sp macro="" textlink="">
      <xdr:nvSpPr>
        <xdr:cNvPr id="4" name="Rectangle 13">
          <a:extLst>
            <a:ext uri="{FF2B5EF4-FFF2-40B4-BE49-F238E27FC236}">
              <a16:creationId xmlns:a16="http://schemas.microsoft.com/office/drawing/2014/main" id="{00000000-0008-0000-0100-000004000000}"/>
            </a:ext>
          </a:extLst>
        </xdr:cNvPr>
        <xdr:cNvSpPr>
          <a:spLocks noChangeArrowheads="1"/>
        </xdr:cNvSpPr>
      </xdr:nvSpPr>
      <xdr:spPr bwMode="auto">
        <a:xfrm>
          <a:off x="0" y="314325"/>
          <a:ext cx="25648920" cy="142875"/>
        </a:xfrm>
        <a:prstGeom prst="rect">
          <a:avLst/>
        </a:prstGeom>
        <a:solidFill>
          <a:srgbClr xmlns:mc="http://schemas.openxmlformats.org/markup-compatibility/2006" xmlns:a14="http://schemas.microsoft.com/office/drawing/2010/main" val="99ACD2" mc:Ignorable="a14" a14:legacySpreadsheetColorIndex="39"/>
        </a:solidFill>
        <a:ln>
          <a:noFill/>
        </a:ln>
        <a:extLst>
          <a:ext uri="{91240B29-F687-4F45-9708-019B960494DF}">
            <a14:hiddenLine xmlns:a14="http://schemas.microsoft.com/office/drawing/2010/main" w="38100">
              <a:solidFill>
                <a:srgbClr val="000000"/>
              </a:solidFill>
              <a:miter lim="800000"/>
              <a:headEnd/>
              <a:tailEnd/>
            </a14:hiddenLine>
          </a:ext>
        </a:extLst>
      </xdr:spPr>
      <xdr:txBody>
        <a:bodyPr vertOverflow="clip" wrap="square" lIns="91440" tIns="0" rIns="91440" bIns="0" anchor="ctr" upright="1"/>
        <a:lstStyle/>
        <a:p>
          <a:pPr algn="l" rtl="0">
            <a:defRPr sz="1000"/>
          </a:pPr>
          <a:r>
            <a:rPr lang="en-US" sz="800" b="1" i="0" u="none" strike="noStrike" baseline="0">
              <a:solidFill>
                <a:srgbClr val="003366"/>
              </a:solidFill>
              <a:latin typeface="Arial"/>
              <a:cs typeface="Arial"/>
            </a:rPr>
            <a:t>Emergency Management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152401</xdr:colOff>
      <xdr:row>9</xdr:row>
      <xdr:rowOff>19051</xdr:rowOff>
    </xdr:from>
    <xdr:to>
      <xdr:col>6</xdr:col>
      <xdr:colOff>685801</xdr:colOff>
      <xdr:row>22</xdr:row>
      <xdr:rowOff>85725</xdr:rowOff>
    </xdr:to>
    <xdr:graphicFrame macro="">
      <xdr:nvGraphicFramePr>
        <xdr:cNvPr id="9" name="Chart 5">
          <a:extLst>
            <a:ext uri="{FF2B5EF4-FFF2-40B4-BE49-F238E27FC236}">
              <a16:creationId xmlns:a16="http://schemas.microsoft.com/office/drawing/2014/main" id="{00000000-0008-0000-03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8</xdr:col>
      <xdr:colOff>0</xdr:colOff>
      <xdr:row>2</xdr:row>
      <xdr:rowOff>0</xdr:rowOff>
    </xdr:to>
    <xdr:sp macro="" textlink="">
      <xdr:nvSpPr>
        <xdr:cNvPr id="86018" name="Rectangle 2">
          <a:extLst>
            <a:ext uri="{FF2B5EF4-FFF2-40B4-BE49-F238E27FC236}">
              <a16:creationId xmlns:a16="http://schemas.microsoft.com/office/drawing/2014/main" id="{00000000-0008-0000-0300-000002500100}"/>
            </a:ext>
          </a:extLst>
        </xdr:cNvPr>
        <xdr:cNvSpPr>
          <a:spLocks noChangeArrowheads="1"/>
        </xdr:cNvSpPr>
      </xdr:nvSpPr>
      <xdr:spPr bwMode="auto">
        <a:xfrm>
          <a:off x="0" y="0"/>
          <a:ext cx="7753350" cy="285750"/>
        </a:xfrm>
        <a:prstGeom prst="rect">
          <a:avLst/>
        </a:prstGeom>
        <a:solidFill>
          <a:srgbClr xmlns:mc="http://schemas.openxmlformats.org/markup-compatibility/2006" xmlns:a14="http://schemas.microsoft.com/office/drawing/2010/main" val="D6DFEE" mc:Ignorable="a14" a14:legacySpreadsheetColorIndex="31"/>
        </a:solidFill>
        <a:ln>
          <a:noFill/>
        </a:ln>
        <a:extLst>
          <a:ext uri="{91240B29-F687-4F45-9708-019B960494DF}">
            <a14:hiddenLine xmlns:a14="http://schemas.microsoft.com/office/drawing/2010/main" w="38100">
              <a:solidFill>
                <a:srgbClr val="000000"/>
              </a:solidFill>
              <a:miter lim="800000"/>
              <a:headEnd/>
              <a:tailEnd/>
            </a14:hiddenLine>
          </a:ext>
        </a:extLst>
      </xdr:spPr>
      <xdr:txBody>
        <a:bodyPr vertOverflow="clip" wrap="square" lIns="91440" tIns="0" rIns="91440" bIns="0" anchor="ctr" upright="1"/>
        <a:lstStyle/>
        <a:p>
          <a:pPr algn="l" rtl="0">
            <a:defRPr sz="1000"/>
          </a:pPr>
          <a:r>
            <a:rPr lang="en-US" sz="1800" b="1" i="0" u="none" strike="noStrike" baseline="0">
              <a:solidFill>
                <a:srgbClr val="003366"/>
              </a:solidFill>
              <a:latin typeface="Arial"/>
              <a:cs typeface="Arial"/>
            </a:rPr>
            <a:t>Kaiser Permanente</a:t>
          </a:r>
        </a:p>
      </xdr:txBody>
    </xdr:sp>
    <xdr:clientData/>
  </xdr:twoCellAnchor>
  <xdr:twoCellAnchor>
    <xdr:from>
      <xdr:col>0</xdr:col>
      <xdr:colOff>0</xdr:colOff>
      <xdr:row>3</xdr:row>
      <xdr:rowOff>0</xdr:rowOff>
    </xdr:from>
    <xdr:to>
      <xdr:col>8</xdr:col>
      <xdr:colOff>0</xdr:colOff>
      <xdr:row>4</xdr:row>
      <xdr:rowOff>0</xdr:rowOff>
    </xdr:to>
    <xdr:sp macro="" textlink="">
      <xdr:nvSpPr>
        <xdr:cNvPr id="4" name="Rectangle 13">
          <a:extLst>
            <a:ext uri="{FF2B5EF4-FFF2-40B4-BE49-F238E27FC236}">
              <a16:creationId xmlns:a16="http://schemas.microsoft.com/office/drawing/2014/main" id="{00000000-0008-0000-0300-000004000000}"/>
            </a:ext>
          </a:extLst>
        </xdr:cNvPr>
        <xdr:cNvSpPr>
          <a:spLocks noChangeArrowheads="1"/>
        </xdr:cNvSpPr>
      </xdr:nvSpPr>
      <xdr:spPr bwMode="auto">
        <a:xfrm>
          <a:off x="0" y="314325"/>
          <a:ext cx="7753350" cy="142875"/>
        </a:xfrm>
        <a:prstGeom prst="rect">
          <a:avLst/>
        </a:prstGeom>
        <a:solidFill>
          <a:srgbClr xmlns:mc="http://schemas.openxmlformats.org/markup-compatibility/2006" xmlns:a14="http://schemas.microsoft.com/office/drawing/2010/main" val="99ACD2" mc:Ignorable="a14" a14:legacySpreadsheetColorIndex="39"/>
        </a:solidFill>
        <a:ln>
          <a:noFill/>
        </a:ln>
        <a:extLst>
          <a:ext uri="{91240B29-F687-4F45-9708-019B960494DF}">
            <a14:hiddenLine xmlns:a14="http://schemas.microsoft.com/office/drawing/2010/main" w="38100">
              <a:solidFill>
                <a:srgbClr val="000000"/>
              </a:solidFill>
              <a:miter lim="800000"/>
              <a:headEnd/>
              <a:tailEnd/>
            </a14:hiddenLine>
          </a:ext>
        </a:extLst>
      </xdr:spPr>
      <xdr:txBody>
        <a:bodyPr vertOverflow="clip" wrap="square" lIns="91440" tIns="0" rIns="91440" bIns="0" anchor="ctr" upright="1"/>
        <a:lstStyle/>
        <a:p>
          <a:pPr algn="l" rtl="0">
            <a:defRPr sz="1000"/>
          </a:pPr>
          <a:r>
            <a:rPr lang="en-US" sz="800" b="1" i="0" u="none" strike="noStrike" baseline="0">
              <a:solidFill>
                <a:srgbClr val="003366"/>
              </a:solidFill>
              <a:latin typeface="Arial"/>
              <a:cs typeface="Arial"/>
            </a:rPr>
            <a:t>Emergency Management</a:t>
          </a:r>
        </a:p>
      </xdr:txBody>
    </xdr:sp>
    <xdr:clientData/>
  </xdr:twoCellAnchor>
  <xdr:twoCellAnchor>
    <xdr:from>
      <xdr:col>0</xdr:col>
      <xdr:colOff>0</xdr:colOff>
      <xdr:row>8</xdr:row>
      <xdr:rowOff>0</xdr:rowOff>
    </xdr:from>
    <xdr:to>
      <xdr:col>7</xdr:col>
      <xdr:colOff>0</xdr:colOff>
      <xdr:row>8</xdr:row>
      <xdr:rowOff>0</xdr:rowOff>
    </xdr:to>
    <xdr:sp macro="" textlink="">
      <xdr:nvSpPr>
        <xdr:cNvPr id="5" name="Line 19">
          <a:extLst>
            <a:ext uri="{FF2B5EF4-FFF2-40B4-BE49-F238E27FC236}">
              <a16:creationId xmlns:a16="http://schemas.microsoft.com/office/drawing/2014/main" id="{00000000-0008-0000-0300-000005000000}"/>
            </a:ext>
          </a:extLst>
        </xdr:cNvPr>
        <xdr:cNvSpPr>
          <a:spLocks noChangeShapeType="1"/>
        </xdr:cNvSpPr>
      </xdr:nvSpPr>
      <xdr:spPr bwMode="auto">
        <a:xfrm>
          <a:off x="0" y="1028700"/>
          <a:ext cx="6791325" cy="0"/>
        </a:xfrm>
        <a:prstGeom prst="line">
          <a:avLst/>
        </a:prstGeom>
        <a:noFill/>
        <a:ln w="15875">
          <a:solidFill>
            <a:srgbClr val="78BEDE"/>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200025</xdr:colOff>
      <xdr:row>23</xdr:row>
      <xdr:rowOff>19049</xdr:rowOff>
    </xdr:from>
    <xdr:to>
      <xdr:col>3</xdr:col>
      <xdr:colOff>200025</xdr:colOff>
      <xdr:row>38</xdr:row>
      <xdr:rowOff>9524</xdr:rowOff>
    </xdr:to>
    <xdr:sp macro="" textlink="">
      <xdr:nvSpPr>
        <xdr:cNvPr id="7" name="Line 19">
          <a:extLst>
            <a:ext uri="{FF2B5EF4-FFF2-40B4-BE49-F238E27FC236}">
              <a16:creationId xmlns:a16="http://schemas.microsoft.com/office/drawing/2014/main" id="{00000000-0008-0000-0300-000007000000}"/>
            </a:ext>
          </a:extLst>
        </xdr:cNvPr>
        <xdr:cNvSpPr>
          <a:spLocks noChangeShapeType="1"/>
        </xdr:cNvSpPr>
      </xdr:nvSpPr>
      <xdr:spPr bwMode="auto">
        <a:xfrm flipV="1">
          <a:off x="2266950" y="3343274"/>
          <a:ext cx="0" cy="3000375"/>
        </a:xfrm>
        <a:prstGeom prst="line">
          <a:avLst/>
        </a:prstGeom>
        <a:noFill/>
        <a:ln w="15875">
          <a:solidFill>
            <a:srgbClr val="78BEDE"/>
          </a:solidFill>
          <a:round/>
          <a:headEnd/>
          <a:tailEnd/>
        </a:ln>
        <a:extLst>
          <a:ext uri="{909E8E84-426E-40DD-AFC4-6F175D3DCCD1}">
            <a14:hiddenFill xmlns:a14="http://schemas.microsoft.com/office/drawing/2010/main">
              <a:noFill/>
            </a14:hiddenFill>
          </a:ext>
        </a:extLst>
      </xdr:spPr>
      <xdr:txBody>
        <a:bodyPr/>
        <a:lstStyle/>
        <a:p>
          <a:endParaRPr lang="en-US"/>
        </a:p>
      </xdr:txBody>
    </xdr:sp>
    <xdr:clientData/>
  </xdr:twoCellAnchor>
  <xdr:twoCellAnchor>
    <xdr:from>
      <xdr:col>0</xdr:col>
      <xdr:colOff>0</xdr:colOff>
      <xdr:row>23</xdr:row>
      <xdr:rowOff>9525</xdr:rowOff>
    </xdr:from>
    <xdr:to>
      <xdr:col>7</xdr:col>
      <xdr:colOff>0</xdr:colOff>
      <xdr:row>23</xdr:row>
      <xdr:rowOff>9525</xdr:rowOff>
    </xdr:to>
    <xdr:sp macro="" textlink="">
      <xdr:nvSpPr>
        <xdr:cNvPr id="6" name="Line 19">
          <a:extLst>
            <a:ext uri="{FF2B5EF4-FFF2-40B4-BE49-F238E27FC236}">
              <a16:creationId xmlns:a16="http://schemas.microsoft.com/office/drawing/2014/main" id="{00000000-0008-0000-0300-000006000000}"/>
            </a:ext>
          </a:extLst>
        </xdr:cNvPr>
        <xdr:cNvSpPr>
          <a:spLocks noChangeShapeType="1"/>
        </xdr:cNvSpPr>
      </xdr:nvSpPr>
      <xdr:spPr bwMode="auto">
        <a:xfrm>
          <a:off x="0" y="3905250"/>
          <a:ext cx="8477250" cy="0"/>
        </a:xfrm>
        <a:prstGeom prst="line">
          <a:avLst/>
        </a:prstGeom>
        <a:noFill/>
        <a:ln w="15875">
          <a:solidFill>
            <a:srgbClr val="78BEDE"/>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37</xdr:row>
      <xdr:rowOff>133350</xdr:rowOff>
    </xdr:from>
    <xdr:to>
      <xdr:col>7</xdr:col>
      <xdr:colOff>9525</xdr:colOff>
      <xdr:row>37</xdr:row>
      <xdr:rowOff>133350</xdr:rowOff>
    </xdr:to>
    <xdr:sp macro="" textlink="">
      <xdr:nvSpPr>
        <xdr:cNvPr id="8" name="Line 19">
          <a:extLst>
            <a:ext uri="{FF2B5EF4-FFF2-40B4-BE49-F238E27FC236}">
              <a16:creationId xmlns:a16="http://schemas.microsoft.com/office/drawing/2014/main" id="{00000000-0008-0000-0300-000008000000}"/>
            </a:ext>
          </a:extLst>
        </xdr:cNvPr>
        <xdr:cNvSpPr>
          <a:spLocks noChangeShapeType="1"/>
        </xdr:cNvSpPr>
      </xdr:nvSpPr>
      <xdr:spPr bwMode="auto">
        <a:xfrm>
          <a:off x="9525" y="6029325"/>
          <a:ext cx="8477250" cy="0"/>
        </a:xfrm>
        <a:prstGeom prst="line">
          <a:avLst/>
        </a:prstGeom>
        <a:noFill/>
        <a:ln w="15875">
          <a:solidFill>
            <a:srgbClr val="78BEDE"/>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0</xdr:colOff>
      <xdr:row>2</xdr:row>
      <xdr:rowOff>0</xdr:rowOff>
    </xdr:to>
    <xdr:sp macro="" textlink="">
      <xdr:nvSpPr>
        <xdr:cNvPr id="2" name="Rectangle 5">
          <a:extLst>
            <a:ext uri="{FF2B5EF4-FFF2-40B4-BE49-F238E27FC236}">
              <a16:creationId xmlns:a16="http://schemas.microsoft.com/office/drawing/2014/main" id="{00000000-0008-0000-0400-000002000000}"/>
            </a:ext>
          </a:extLst>
        </xdr:cNvPr>
        <xdr:cNvSpPr>
          <a:spLocks noChangeArrowheads="1"/>
        </xdr:cNvSpPr>
      </xdr:nvSpPr>
      <xdr:spPr bwMode="auto">
        <a:xfrm>
          <a:off x="0" y="0"/>
          <a:ext cx="8181975" cy="285750"/>
        </a:xfrm>
        <a:prstGeom prst="rect">
          <a:avLst/>
        </a:prstGeom>
        <a:solidFill>
          <a:srgbClr xmlns:mc="http://schemas.openxmlformats.org/markup-compatibility/2006" xmlns:a14="http://schemas.microsoft.com/office/drawing/2010/main" val="D6DFEE" mc:Ignorable="a14" a14:legacySpreadsheetColorIndex="31"/>
        </a:solidFill>
        <a:ln>
          <a:noFill/>
        </a:ln>
        <a:extLst>
          <a:ext uri="{91240B29-F687-4F45-9708-019B960494DF}">
            <a14:hiddenLine xmlns:a14="http://schemas.microsoft.com/office/drawing/2010/main" w="38100">
              <a:solidFill>
                <a:srgbClr val="000000"/>
              </a:solidFill>
              <a:miter lim="800000"/>
              <a:headEnd/>
              <a:tailEnd/>
            </a14:hiddenLine>
          </a:ext>
        </a:extLst>
      </xdr:spPr>
      <xdr:txBody>
        <a:bodyPr vertOverflow="clip" wrap="square" lIns="91440" tIns="0" rIns="91440" bIns="0" anchor="ctr" upright="1"/>
        <a:lstStyle/>
        <a:p>
          <a:pPr algn="l" rtl="0">
            <a:defRPr sz="1000"/>
          </a:pPr>
          <a:r>
            <a:rPr lang="en-US" sz="1800" b="1" i="0" u="none" strike="noStrike" baseline="0">
              <a:solidFill>
                <a:srgbClr val="003366"/>
              </a:solidFill>
              <a:latin typeface="Arial"/>
              <a:cs typeface="Arial"/>
            </a:rPr>
            <a:t>Kaiser Permanente</a:t>
          </a:r>
        </a:p>
      </xdr:txBody>
    </xdr:sp>
    <xdr:clientData/>
  </xdr:twoCellAnchor>
  <xdr:twoCellAnchor>
    <xdr:from>
      <xdr:col>0</xdr:col>
      <xdr:colOff>0</xdr:colOff>
      <xdr:row>3</xdr:row>
      <xdr:rowOff>0</xdr:rowOff>
    </xdr:from>
    <xdr:to>
      <xdr:col>3</xdr:col>
      <xdr:colOff>0</xdr:colOff>
      <xdr:row>4</xdr:row>
      <xdr:rowOff>0</xdr:rowOff>
    </xdr:to>
    <xdr:sp macro="" textlink="">
      <xdr:nvSpPr>
        <xdr:cNvPr id="3" name="Rectangle 13">
          <a:extLst>
            <a:ext uri="{FF2B5EF4-FFF2-40B4-BE49-F238E27FC236}">
              <a16:creationId xmlns:a16="http://schemas.microsoft.com/office/drawing/2014/main" id="{00000000-0008-0000-0400-000003000000}"/>
            </a:ext>
          </a:extLst>
        </xdr:cNvPr>
        <xdr:cNvSpPr>
          <a:spLocks noChangeArrowheads="1"/>
        </xdr:cNvSpPr>
      </xdr:nvSpPr>
      <xdr:spPr bwMode="auto">
        <a:xfrm>
          <a:off x="0" y="314325"/>
          <a:ext cx="8181975" cy="142875"/>
        </a:xfrm>
        <a:prstGeom prst="rect">
          <a:avLst/>
        </a:prstGeom>
        <a:solidFill>
          <a:srgbClr xmlns:mc="http://schemas.openxmlformats.org/markup-compatibility/2006" xmlns:a14="http://schemas.microsoft.com/office/drawing/2010/main" val="99ACD2" mc:Ignorable="a14" a14:legacySpreadsheetColorIndex="39"/>
        </a:solidFill>
        <a:ln>
          <a:noFill/>
        </a:ln>
        <a:extLst>
          <a:ext uri="{91240B29-F687-4F45-9708-019B960494DF}">
            <a14:hiddenLine xmlns:a14="http://schemas.microsoft.com/office/drawing/2010/main" w="38100">
              <a:solidFill>
                <a:srgbClr val="000000"/>
              </a:solidFill>
              <a:miter lim="800000"/>
              <a:headEnd/>
              <a:tailEnd/>
            </a14:hiddenLine>
          </a:ext>
        </a:extLst>
      </xdr:spPr>
      <xdr:txBody>
        <a:bodyPr vertOverflow="clip" wrap="square" lIns="91440" tIns="0" rIns="91440" bIns="0" anchor="ctr" upright="1"/>
        <a:lstStyle/>
        <a:p>
          <a:pPr algn="l" rtl="0">
            <a:defRPr sz="1000"/>
          </a:pPr>
          <a:r>
            <a:rPr lang="en-US" sz="800" b="1" i="0" u="none" strike="noStrike" baseline="0">
              <a:solidFill>
                <a:srgbClr val="003366"/>
              </a:solidFill>
              <a:latin typeface="Arial"/>
              <a:cs typeface="Arial"/>
            </a:rPr>
            <a:t>Emergency Management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9525</xdr:colOff>
      <xdr:row>2</xdr:row>
      <xdr:rowOff>0</xdr:rowOff>
    </xdr:to>
    <xdr:sp macro="" textlink="">
      <xdr:nvSpPr>
        <xdr:cNvPr id="2" name="Rectangle 5">
          <a:extLst>
            <a:ext uri="{FF2B5EF4-FFF2-40B4-BE49-F238E27FC236}">
              <a16:creationId xmlns:a16="http://schemas.microsoft.com/office/drawing/2014/main" id="{00000000-0008-0000-0500-000002000000}"/>
            </a:ext>
          </a:extLst>
        </xdr:cNvPr>
        <xdr:cNvSpPr>
          <a:spLocks noChangeArrowheads="1"/>
        </xdr:cNvSpPr>
      </xdr:nvSpPr>
      <xdr:spPr bwMode="auto">
        <a:xfrm>
          <a:off x="0" y="0"/>
          <a:ext cx="15582900" cy="285750"/>
        </a:xfrm>
        <a:prstGeom prst="rect">
          <a:avLst/>
        </a:prstGeom>
        <a:solidFill>
          <a:srgbClr xmlns:mc="http://schemas.openxmlformats.org/markup-compatibility/2006" xmlns:a14="http://schemas.microsoft.com/office/drawing/2010/main" val="D6DFEE" mc:Ignorable="a14" a14:legacySpreadsheetColorIndex="31"/>
        </a:solidFill>
        <a:ln>
          <a:noFill/>
        </a:ln>
        <a:extLst>
          <a:ext uri="{91240B29-F687-4F45-9708-019B960494DF}">
            <a14:hiddenLine xmlns:a14="http://schemas.microsoft.com/office/drawing/2010/main" w="38100">
              <a:solidFill>
                <a:srgbClr val="000000"/>
              </a:solidFill>
              <a:miter lim="800000"/>
              <a:headEnd/>
              <a:tailEnd/>
            </a14:hiddenLine>
          </a:ext>
        </a:extLst>
      </xdr:spPr>
      <xdr:txBody>
        <a:bodyPr vertOverflow="clip" wrap="square" lIns="91440" tIns="0" rIns="91440" bIns="0" anchor="ctr" upright="1"/>
        <a:lstStyle/>
        <a:p>
          <a:pPr algn="l" rtl="0">
            <a:defRPr sz="1000"/>
          </a:pPr>
          <a:r>
            <a:rPr lang="en-US" sz="1800" b="1" i="0" u="none" strike="noStrike" baseline="0">
              <a:solidFill>
                <a:srgbClr val="003366"/>
              </a:solidFill>
              <a:latin typeface="Arial"/>
              <a:cs typeface="Arial"/>
            </a:rPr>
            <a:t>Kaiser Permanente</a:t>
          </a:r>
        </a:p>
      </xdr:txBody>
    </xdr:sp>
    <xdr:clientData/>
  </xdr:twoCellAnchor>
  <xdr:twoCellAnchor>
    <xdr:from>
      <xdr:col>0</xdr:col>
      <xdr:colOff>0</xdr:colOff>
      <xdr:row>3</xdr:row>
      <xdr:rowOff>0</xdr:rowOff>
    </xdr:from>
    <xdr:to>
      <xdr:col>7</xdr:col>
      <xdr:colOff>9525</xdr:colOff>
      <xdr:row>4</xdr:row>
      <xdr:rowOff>0</xdr:rowOff>
    </xdr:to>
    <xdr:sp macro="" textlink="">
      <xdr:nvSpPr>
        <xdr:cNvPr id="3" name="Rectangle 13">
          <a:extLst>
            <a:ext uri="{FF2B5EF4-FFF2-40B4-BE49-F238E27FC236}">
              <a16:creationId xmlns:a16="http://schemas.microsoft.com/office/drawing/2014/main" id="{00000000-0008-0000-0500-000003000000}"/>
            </a:ext>
          </a:extLst>
        </xdr:cNvPr>
        <xdr:cNvSpPr>
          <a:spLocks noChangeArrowheads="1"/>
        </xdr:cNvSpPr>
      </xdr:nvSpPr>
      <xdr:spPr bwMode="auto">
        <a:xfrm>
          <a:off x="0" y="314325"/>
          <a:ext cx="15582900" cy="142875"/>
        </a:xfrm>
        <a:prstGeom prst="rect">
          <a:avLst/>
        </a:prstGeom>
        <a:solidFill>
          <a:srgbClr xmlns:mc="http://schemas.openxmlformats.org/markup-compatibility/2006" xmlns:a14="http://schemas.microsoft.com/office/drawing/2010/main" val="99ACD2" mc:Ignorable="a14" a14:legacySpreadsheetColorIndex="39"/>
        </a:solidFill>
        <a:ln>
          <a:noFill/>
        </a:ln>
        <a:extLst>
          <a:ext uri="{91240B29-F687-4F45-9708-019B960494DF}">
            <a14:hiddenLine xmlns:a14="http://schemas.microsoft.com/office/drawing/2010/main" w="38100">
              <a:solidFill>
                <a:srgbClr val="000000"/>
              </a:solidFill>
              <a:miter lim="800000"/>
              <a:headEnd/>
              <a:tailEnd/>
            </a14:hiddenLine>
          </a:ext>
        </a:extLst>
      </xdr:spPr>
      <xdr:txBody>
        <a:bodyPr vertOverflow="clip" wrap="square" lIns="91440" tIns="0" rIns="91440" bIns="0" anchor="ctr" upright="1"/>
        <a:lstStyle/>
        <a:p>
          <a:pPr algn="l" rtl="0">
            <a:defRPr sz="1000"/>
          </a:pPr>
          <a:r>
            <a:rPr lang="en-US" sz="800" b="1" i="0" u="none" strike="noStrike" baseline="0">
              <a:solidFill>
                <a:srgbClr val="003366"/>
              </a:solidFill>
              <a:latin typeface="Arial"/>
              <a:cs typeface="Arial"/>
            </a:rPr>
            <a:t>Emergency Management</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0</xdr:colOff>
      <xdr:row>2</xdr:row>
      <xdr:rowOff>0</xdr:rowOff>
    </xdr:to>
    <xdr:sp macro="" textlink="">
      <xdr:nvSpPr>
        <xdr:cNvPr id="3" name="Rectangle 2">
          <a:extLst>
            <a:ext uri="{FF2B5EF4-FFF2-40B4-BE49-F238E27FC236}">
              <a16:creationId xmlns:a16="http://schemas.microsoft.com/office/drawing/2014/main" id="{00000000-0008-0000-0600-000003000000}"/>
            </a:ext>
          </a:extLst>
        </xdr:cNvPr>
        <xdr:cNvSpPr>
          <a:spLocks noChangeArrowheads="1"/>
        </xdr:cNvSpPr>
      </xdr:nvSpPr>
      <xdr:spPr bwMode="auto">
        <a:xfrm>
          <a:off x="0" y="0"/>
          <a:ext cx="8181975" cy="285750"/>
        </a:xfrm>
        <a:prstGeom prst="rect">
          <a:avLst/>
        </a:prstGeom>
        <a:solidFill>
          <a:srgbClr xmlns:mc="http://schemas.openxmlformats.org/markup-compatibility/2006" xmlns:a14="http://schemas.microsoft.com/office/drawing/2010/main" val="D6DFEE" mc:Ignorable="a14" a14:legacySpreadsheetColorIndex="31"/>
        </a:solidFill>
        <a:ln>
          <a:noFill/>
        </a:ln>
        <a:extLst>
          <a:ext uri="{91240B29-F687-4F45-9708-019B960494DF}">
            <a14:hiddenLine xmlns:a14="http://schemas.microsoft.com/office/drawing/2010/main" w="38100">
              <a:solidFill>
                <a:srgbClr val="000000"/>
              </a:solidFill>
              <a:miter lim="800000"/>
              <a:headEnd/>
              <a:tailEnd/>
            </a14:hiddenLine>
          </a:ext>
        </a:extLst>
      </xdr:spPr>
      <xdr:txBody>
        <a:bodyPr vertOverflow="clip" wrap="square" lIns="91440" tIns="0" rIns="91440" bIns="0" anchor="ctr" upright="1"/>
        <a:lstStyle/>
        <a:p>
          <a:pPr algn="l" rtl="0">
            <a:defRPr sz="1000"/>
          </a:pPr>
          <a:r>
            <a:rPr lang="en-US" sz="1800" b="1" i="0" u="none" strike="noStrike" baseline="0">
              <a:solidFill>
                <a:srgbClr val="003366"/>
              </a:solidFill>
              <a:latin typeface="Arial"/>
              <a:cs typeface="Arial"/>
            </a:rPr>
            <a:t>Kaiser Permanente</a:t>
          </a:r>
        </a:p>
      </xdr:txBody>
    </xdr:sp>
    <xdr:clientData/>
  </xdr:twoCellAnchor>
  <xdr:twoCellAnchor>
    <xdr:from>
      <xdr:col>0</xdr:col>
      <xdr:colOff>0</xdr:colOff>
      <xdr:row>3</xdr:row>
      <xdr:rowOff>0</xdr:rowOff>
    </xdr:from>
    <xdr:to>
      <xdr:col>7</xdr:col>
      <xdr:colOff>0</xdr:colOff>
      <xdr:row>4</xdr:row>
      <xdr:rowOff>0</xdr:rowOff>
    </xdr:to>
    <xdr:sp macro="" textlink="">
      <xdr:nvSpPr>
        <xdr:cNvPr id="4" name="Rectangle 13">
          <a:extLst>
            <a:ext uri="{FF2B5EF4-FFF2-40B4-BE49-F238E27FC236}">
              <a16:creationId xmlns:a16="http://schemas.microsoft.com/office/drawing/2014/main" id="{00000000-0008-0000-0600-000004000000}"/>
            </a:ext>
          </a:extLst>
        </xdr:cNvPr>
        <xdr:cNvSpPr>
          <a:spLocks noChangeArrowheads="1"/>
        </xdr:cNvSpPr>
      </xdr:nvSpPr>
      <xdr:spPr bwMode="auto">
        <a:xfrm>
          <a:off x="0" y="314325"/>
          <a:ext cx="8759952" cy="142875"/>
        </a:xfrm>
        <a:prstGeom prst="rect">
          <a:avLst/>
        </a:prstGeom>
        <a:solidFill>
          <a:srgbClr xmlns:mc="http://schemas.openxmlformats.org/markup-compatibility/2006" xmlns:a14="http://schemas.microsoft.com/office/drawing/2010/main" val="99ACD2" mc:Ignorable="a14" a14:legacySpreadsheetColorIndex="39"/>
        </a:solidFill>
        <a:ln>
          <a:noFill/>
        </a:ln>
        <a:extLst>
          <a:ext uri="{91240B29-F687-4F45-9708-019B960494DF}">
            <a14:hiddenLine xmlns:a14="http://schemas.microsoft.com/office/drawing/2010/main" w="38100">
              <a:solidFill>
                <a:srgbClr val="000000"/>
              </a:solidFill>
              <a:miter lim="800000"/>
              <a:headEnd/>
              <a:tailEnd/>
            </a14:hiddenLine>
          </a:ext>
        </a:extLst>
      </xdr:spPr>
      <xdr:txBody>
        <a:bodyPr vertOverflow="clip" wrap="square" lIns="91440" tIns="0" rIns="91440" bIns="0" anchor="ctr" upright="1"/>
        <a:lstStyle/>
        <a:p>
          <a:pPr algn="l" rtl="0">
            <a:defRPr sz="1000"/>
          </a:pPr>
          <a:r>
            <a:rPr lang="en-US" sz="800" b="1" i="0" u="none" strike="noStrike" baseline="0">
              <a:solidFill>
                <a:srgbClr val="003366"/>
              </a:solidFill>
              <a:latin typeface="Arial"/>
              <a:cs typeface="Arial"/>
            </a:rPr>
            <a:t>Emergency Mangement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13</xdr:col>
      <xdr:colOff>0</xdr:colOff>
      <xdr:row>2</xdr:row>
      <xdr:rowOff>0</xdr:rowOff>
    </xdr:to>
    <xdr:sp macro="" textlink="">
      <xdr:nvSpPr>
        <xdr:cNvPr id="37893" name="Rectangle 5">
          <a:extLst>
            <a:ext uri="{FF2B5EF4-FFF2-40B4-BE49-F238E27FC236}">
              <a16:creationId xmlns:a16="http://schemas.microsoft.com/office/drawing/2014/main" id="{00000000-0008-0000-0700-000005940000}"/>
            </a:ext>
          </a:extLst>
        </xdr:cNvPr>
        <xdr:cNvSpPr>
          <a:spLocks noChangeArrowheads="1"/>
        </xdr:cNvSpPr>
      </xdr:nvSpPr>
      <xdr:spPr bwMode="auto">
        <a:xfrm>
          <a:off x="0" y="0"/>
          <a:ext cx="8181975" cy="285750"/>
        </a:xfrm>
        <a:prstGeom prst="rect">
          <a:avLst/>
        </a:prstGeom>
        <a:solidFill>
          <a:srgbClr xmlns:mc="http://schemas.openxmlformats.org/markup-compatibility/2006" xmlns:a14="http://schemas.microsoft.com/office/drawing/2010/main" val="D6DFEE" mc:Ignorable="a14" a14:legacySpreadsheetColorIndex="31"/>
        </a:solidFill>
        <a:ln>
          <a:noFill/>
        </a:ln>
        <a:extLst>
          <a:ext uri="{91240B29-F687-4F45-9708-019B960494DF}">
            <a14:hiddenLine xmlns:a14="http://schemas.microsoft.com/office/drawing/2010/main" w="38100">
              <a:solidFill>
                <a:srgbClr val="000000"/>
              </a:solidFill>
              <a:miter lim="800000"/>
              <a:headEnd/>
              <a:tailEnd/>
            </a14:hiddenLine>
          </a:ext>
        </a:extLst>
      </xdr:spPr>
      <xdr:txBody>
        <a:bodyPr vertOverflow="clip" wrap="square" lIns="91440" tIns="0" rIns="91440" bIns="0" anchor="ctr" upright="1"/>
        <a:lstStyle/>
        <a:p>
          <a:pPr algn="l" rtl="0">
            <a:defRPr sz="1000"/>
          </a:pPr>
          <a:r>
            <a:rPr lang="en-US" sz="1800" b="1" i="0" u="none" strike="noStrike" baseline="0">
              <a:solidFill>
                <a:srgbClr val="003366"/>
              </a:solidFill>
              <a:latin typeface="Arial"/>
              <a:cs typeface="Arial"/>
            </a:rPr>
            <a:t>Kaiser Permanente</a:t>
          </a:r>
        </a:p>
      </xdr:txBody>
    </xdr:sp>
    <xdr:clientData/>
  </xdr:twoCellAnchor>
  <xdr:twoCellAnchor>
    <xdr:from>
      <xdr:col>0</xdr:col>
      <xdr:colOff>0</xdr:colOff>
      <xdr:row>3</xdr:row>
      <xdr:rowOff>0</xdr:rowOff>
    </xdr:from>
    <xdr:to>
      <xdr:col>13</xdr:col>
      <xdr:colOff>0</xdr:colOff>
      <xdr:row>4</xdr:row>
      <xdr:rowOff>0</xdr:rowOff>
    </xdr:to>
    <xdr:sp macro="" textlink="">
      <xdr:nvSpPr>
        <xdr:cNvPr id="4" name="Rectangle 13">
          <a:extLst>
            <a:ext uri="{FF2B5EF4-FFF2-40B4-BE49-F238E27FC236}">
              <a16:creationId xmlns:a16="http://schemas.microsoft.com/office/drawing/2014/main" id="{00000000-0008-0000-0700-000004000000}"/>
            </a:ext>
          </a:extLst>
        </xdr:cNvPr>
        <xdr:cNvSpPr>
          <a:spLocks noChangeArrowheads="1"/>
        </xdr:cNvSpPr>
      </xdr:nvSpPr>
      <xdr:spPr bwMode="auto">
        <a:xfrm>
          <a:off x="0" y="314325"/>
          <a:ext cx="8181975" cy="142875"/>
        </a:xfrm>
        <a:prstGeom prst="rect">
          <a:avLst/>
        </a:prstGeom>
        <a:solidFill>
          <a:srgbClr xmlns:mc="http://schemas.openxmlformats.org/markup-compatibility/2006" xmlns:a14="http://schemas.microsoft.com/office/drawing/2010/main" val="99ACD2" mc:Ignorable="a14" a14:legacySpreadsheetColorIndex="39"/>
        </a:solidFill>
        <a:ln>
          <a:noFill/>
        </a:ln>
        <a:extLst>
          <a:ext uri="{91240B29-F687-4F45-9708-019B960494DF}">
            <a14:hiddenLine xmlns:a14="http://schemas.microsoft.com/office/drawing/2010/main" w="38100">
              <a:solidFill>
                <a:srgbClr val="000000"/>
              </a:solidFill>
              <a:miter lim="800000"/>
              <a:headEnd/>
              <a:tailEnd/>
            </a14:hiddenLine>
          </a:ext>
        </a:extLst>
      </xdr:spPr>
      <xdr:txBody>
        <a:bodyPr vertOverflow="clip" wrap="square" lIns="91440" tIns="0" rIns="91440" bIns="0" anchor="ctr" upright="1"/>
        <a:lstStyle/>
        <a:p>
          <a:pPr algn="l" rtl="0">
            <a:defRPr sz="1000"/>
          </a:pPr>
          <a:r>
            <a:rPr lang="en-US" sz="800" b="1" i="0" u="none" strike="noStrike" baseline="0">
              <a:solidFill>
                <a:srgbClr val="003366"/>
              </a:solidFill>
              <a:latin typeface="Arial"/>
              <a:cs typeface="Arial"/>
            </a:rPr>
            <a:t>Emergency Management</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EC9380-A2CB-4069-90B5-6A54140580BD}">
  <sheetPr>
    <tabColor theme="7" tint="0.39997558519241921"/>
    <pageSetUpPr fitToPage="1"/>
  </sheetPr>
  <dimension ref="A1:O50"/>
  <sheetViews>
    <sheetView tabSelected="1" workbookViewId="0">
      <selection activeCell="A3" sqref="A3:O3"/>
    </sheetView>
  </sheetViews>
  <sheetFormatPr defaultColWidth="11.6640625" defaultRowHeight="15.75" x14ac:dyDescent="0.25"/>
  <cols>
    <col min="1" max="1" width="7.5" style="188" customWidth="1"/>
    <col min="2" max="5" width="11.6640625" style="188"/>
    <col min="6" max="6" width="11.1640625" style="188" customWidth="1"/>
    <col min="7" max="8" width="11.6640625" style="188"/>
    <col min="9" max="9" width="7.5" style="188" customWidth="1"/>
    <col min="10" max="14" width="11.6640625" style="188"/>
    <col min="15" max="15" width="14" style="188" customWidth="1"/>
    <col min="16" max="16384" width="11.6640625" style="188"/>
  </cols>
  <sheetData>
    <row r="1" spans="1:15" ht="26.25" customHeight="1" x14ac:dyDescent="0.25">
      <c r="A1" s="210"/>
      <c r="B1" s="211"/>
      <c r="C1" s="211"/>
      <c r="D1" s="211"/>
      <c r="E1" s="211"/>
      <c r="F1" s="211"/>
      <c r="G1" s="211"/>
      <c r="H1" s="211"/>
      <c r="I1" s="211"/>
      <c r="J1" s="211"/>
      <c r="K1" s="211"/>
      <c r="L1" s="211"/>
      <c r="M1" s="211"/>
      <c r="N1" s="211"/>
      <c r="O1" s="212"/>
    </row>
    <row r="2" spans="1:15" ht="18" customHeight="1" x14ac:dyDescent="0.25">
      <c r="A2" s="220" t="s">
        <v>190</v>
      </c>
      <c r="B2" s="220"/>
      <c r="C2" s="220"/>
      <c r="D2" s="220"/>
      <c r="E2" s="220"/>
      <c r="F2" s="220"/>
      <c r="G2" s="220"/>
      <c r="H2" s="220"/>
      <c r="I2" s="220"/>
      <c r="J2" s="220"/>
      <c r="K2" s="220"/>
      <c r="L2" s="220"/>
      <c r="M2" s="220"/>
      <c r="N2" s="220"/>
      <c r="O2" s="220"/>
    </row>
    <row r="3" spans="1:15" ht="313.5" customHeight="1" x14ac:dyDescent="0.25">
      <c r="A3" s="213" t="s">
        <v>204</v>
      </c>
      <c r="B3" s="214"/>
      <c r="C3" s="214"/>
      <c r="D3" s="214"/>
      <c r="E3" s="214"/>
      <c r="F3" s="214"/>
      <c r="G3" s="214"/>
      <c r="H3" s="214"/>
      <c r="I3" s="214"/>
      <c r="J3" s="214"/>
      <c r="K3" s="214"/>
      <c r="L3" s="214"/>
      <c r="M3" s="214"/>
      <c r="N3" s="214"/>
      <c r="O3" s="215"/>
    </row>
    <row r="4" spans="1:15" x14ac:dyDescent="0.25">
      <c r="A4" s="208" t="s">
        <v>201</v>
      </c>
      <c r="B4" s="209"/>
      <c r="C4" s="209"/>
      <c r="D4" s="209"/>
      <c r="E4" s="209"/>
      <c r="F4" s="209"/>
      <c r="G4" s="209"/>
      <c r="H4" s="209"/>
      <c r="I4" s="209"/>
      <c r="J4" s="209"/>
      <c r="K4" s="209"/>
      <c r="L4" s="209"/>
      <c r="M4" s="209"/>
      <c r="N4" s="209"/>
      <c r="O4" s="209"/>
    </row>
    <row r="5" spans="1:15" x14ac:dyDescent="0.25">
      <c r="A5" s="216" t="s">
        <v>200</v>
      </c>
      <c r="B5" s="217"/>
      <c r="C5" s="217"/>
      <c r="D5" s="217"/>
      <c r="E5" s="217"/>
      <c r="F5" s="217"/>
      <c r="G5" s="217"/>
      <c r="H5" s="189"/>
      <c r="I5" s="217" t="s">
        <v>198</v>
      </c>
      <c r="J5" s="217"/>
      <c r="K5" s="217"/>
      <c r="L5" s="217"/>
      <c r="M5" s="217"/>
      <c r="N5" s="217"/>
      <c r="O5" s="218"/>
    </row>
    <row r="6" spans="1:15" x14ac:dyDescent="0.25">
      <c r="A6" s="190" t="s">
        <v>153</v>
      </c>
      <c r="B6" s="219" t="s">
        <v>154</v>
      </c>
      <c r="C6" s="219"/>
      <c r="D6" s="219"/>
      <c r="E6" s="219"/>
      <c r="F6" s="219"/>
      <c r="G6" s="219"/>
      <c r="H6" s="191"/>
      <c r="I6" s="192" t="s">
        <v>153</v>
      </c>
      <c r="J6" s="206" t="s">
        <v>155</v>
      </c>
      <c r="K6" s="206"/>
      <c r="L6" s="206"/>
      <c r="M6" s="206"/>
      <c r="N6" s="206"/>
      <c r="O6" s="207"/>
    </row>
    <row r="7" spans="1:15" x14ac:dyDescent="0.25">
      <c r="A7" s="190" t="s">
        <v>153</v>
      </c>
      <c r="B7" s="219" t="s">
        <v>156</v>
      </c>
      <c r="C7" s="219"/>
      <c r="D7" s="219"/>
      <c r="E7" s="219"/>
      <c r="F7" s="219"/>
      <c r="G7" s="219"/>
      <c r="H7" s="191"/>
      <c r="I7" s="192" t="s">
        <v>153</v>
      </c>
      <c r="J7" s="206" t="s">
        <v>157</v>
      </c>
      <c r="K7" s="206"/>
      <c r="L7" s="206"/>
      <c r="M7" s="206"/>
      <c r="N7" s="206"/>
      <c r="O7" s="207"/>
    </row>
    <row r="8" spans="1:15" x14ac:dyDescent="0.25">
      <c r="A8" s="193"/>
      <c r="B8" s="191"/>
      <c r="C8" s="191"/>
      <c r="D8" s="191"/>
      <c r="E8" s="191"/>
      <c r="F8" s="191"/>
      <c r="G8" s="191"/>
      <c r="H8" s="191"/>
      <c r="I8" s="192" t="s">
        <v>153</v>
      </c>
      <c r="J8" s="206" t="s">
        <v>158</v>
      </c>
      <c r="K8" s="206"/>
      <c r="L8" s="206"/>
      <c r="M8" s="206"/>
      <c r="N8" s="206"/>
      <c r="O8" s="207"/>
    </row>
    <row r="9" spans="1:15" x14ac:dyDescent="0.25">
      <c r="A9" s="221" t="s">
        <v>193</v>
      </c>
      <c r="B9" s="222"/>
      <c r="C9" s="222"/>
      <c r="D9" s="222"/>
      <c r="E9" s="222"/>
      <c r="F9" s="222"/>
      <c r="G9" s="222"/>
      <c r="H9" s="191"/>
      <c r="I9" s="192" t="s">
        <v>153</v>
      </c>
      <c r="J9" s="206" t="s">
        <v>159</v>
      </c>
      <c r="K9" s="206"/>
      <c r="L9" s="206"/>
      <c r="M9" s="206"/>
      <c r="N9" s="206"/>
      <c r="O9" s="207"/>
    </row>
    <row r="10" spans="1:15" x14ac:dyDescent="0.25">
      <c r="A10" s="190" t="s">
        <v>153</v>
      </c>
      <c r="B10" s="191" t="s">
        <v>196</v>
      </c>
      <c r="C10" s="191"/>
      <c r="D10" s="191"/>
      <c r="E10" s="191"/>
      <c r="F10" s="191"/>
      <c r="G10" s="191"/>
      <c r="H10" s="191"/>
      <c r="I10" s="192" t="s">
        <v>153</v>
      </c>
      <c r="J10" s="206" t="s">
        <v>160</v>
      </c>
      <c r="K10" s="206"/>
      <c r="L10" s="206"/>
      <c r="M10" s="206"/>
      <c r="N10" s="206"/>
      <c r="O10" s="207"/>
    </row>
    <row r="11" spans="1:15" x14ac:dyDescent="0.25">
      <c r="A11" s="193"/>
      <c r="B11" s="191"/>
      <c r="C11" s="191"/>
      <c r="D11" s="191"/>
      <c r="E11" s="191"/>
      <c r="F11" s="191"/>
      <c r="G11" s="191"/>
      <c r="H11" s="191"/>
      <c r="I11" s="191"/>
      <c r="J11" s="191"/>
      <c r="K11" s="191"/>
      <c r="L11" s="191"/>
      <c r="M11" s="191"/>
      <c r="N11" s="191"/>
      <c r="O11" s="194"/>
    </row>
    <row r="12" spans="1:15" x14ac:dyDescent="0.25">
      <c r="A12" s="195" t="s">
        <v>194</v>
      </c>
      <c r="B12" s="196"/>
      <c r="C12" s="196"/>
      <c r="D12" s="196"/>
      <c r="E12" s="196"/>
      <c r="F12" s="196"/>
      <c r="G12" s="196"/>
      <c r="H12" s="191"/>
      <c r="I12" s="197" t="s">
        <v>202</v>
      </c>
      <c r="J12" s="191"/>
      <c r="K12" s="191"/>
      <c r="L12" s="191"/>
      <c r="M12" s="191"/>
      <c r="N12" s="191"/>
      <c r="O12" s="194"/>
    </row>
    <row r="13" spans="1:15" x14ac:dyDescent="0.25">
      <c r="A13" s="190" t="s">
        <v>153</v>
      </c>
      <c r="B13" s="196" t="s">
        <v>161</v>
      </c>
      <c r="C13" s="196"/>
      <c r="D13" s="196"/>
      <c r="E13" s="196"/>
      <c r="F13" s="196"/>
      <c r="G13" s="196"/>
      <c r="H13" s="191"/>
      <c r="I13" s="192" t="s">
        <v>153</v>
      </c>
      <c r="J13" s="196" t="s">
        <v>162</v>
      </c>
      <c r="K13" s="196"/>
      <c r="L13" s="196"/>
      <c r="M13" s="196"/>
      <c r="N13" s="196"/>
      <c r="O13" s="198"/>
    </row>
    <row r="14" spans="1:15" x14ac:dyDescent="0.25">
      <c r="A14" s="190" t="s">
        <v>153</v>
      </c>
      <c r="B14" s="196" t="s">
        <v>163</v>
      </c>
      <c r="C14" s="196"/>
      <c r="D14" s="196"/>
      <c r="E14" s="196"/>
      <c r="F14" s="196"/>
      <c r="G14" s="196"/>
      <c r="H14" s="191"/>
      <c r="I14" s="192" t="s">
        <v>153</v>
      </c>
      <c r="J14" s="196" t="s">
        <v>164</v>
      </c>
      <c r="K14" s="196"/>
      <c r="L14" s="196"/>
      <c r="M14" s="196"/>
      <c r="N14" s="196"/>
      <c r="O14" s="198"/>
    </row>
    <row r="15" spans="1:15" x14ac:dyDescent="0.25">
      <c r="A15" s="190" t="s">
        <v>153</v>
      </c>
      <c r="B15" s="196" t="s">
        <v>165</v>
      </c>
      <c r="C15" s="196"/>
      <c r="D15" s="196"/>
      <c r="E15" s="196"/>
      <c r="F15" s="196"/>
      <c r="G15" s="196"/>
      <c r="H15" s="191"/>
      <c r="I15" s="192" t="s">
        <v>153</v>
      </c>
      <c r="J15" s="196" t="s">
        <v>166</v>
      </c>
      <c r="K15" s="196"/>
      <c r="L15" s="196"/>
      <c r="M15" s="196"/>
      <c r="N15" s="196"/>
      <c r="O15" s="198"/>
    </row>
    <row r="16" spans="1:15" x14ac:dyDescent="0.25">
      <c r="A16" s="190" t="s">
        <v>153</v>
      </c>
      <c r="B16" s="196" t="s">
        <v>167</v>
      </c>
      <c r="C16" s="196"/>
      <c r="D16" s="196"/>
      <c r="E16" s="196"/>
      <c r="F16" s="196"/>
      <c r="G16" s="196"/>
      <c r="H16" s="191"/>
      <c r="I16" s="192" t="s">
        <v>153</v>
      </c>
      <c r="J16" s="196" t="s">
        <v>168</v>
      </c>
      <c r="K16" s="196"/>
      <c r="L16" s="196"/>
      <c r="M16" s="196"/>
      <c r="N16" s="196"/>
      <c r="O16" s="198"/>
    </row>
    <row r="17" spans="1:15" x14ac:dyDescent="0.25">
      <c r="A17" s="190" t="s">
        <v>153</v>
      </c>
      <c r="B17" s="196" t="s">
        <v>169</v>
      </c>
      <c r="C17" s="191"/>
      <c r="D17" s="191"/>
      <c r="E17" s="191"/>
      <c r="F17" s="191"/>
      <c r="G17" s="191"/>
      <c r="H17" s="191"/>
      <c r="I17" s="192" t="s">
        <v>153</v>
      </c>
      <c r="J17" s="196" t="s">
        <v>170</v>
      </c>
      <c r="K17" s="196"/>
      <c r="L17" s="196"/>
      <c r="M17" s="196"/>
      <c r="N17" s="196"/>
      <c r="O17" s="198"/>
    </row>
    <row r="18" spans="1:15" x14ac:dyDescent="0.25">
      <c r="A18" s="190"/>
      <c r="B18" s="196"/>
      <c r="C18" s="191"/>
      <c r="D18" s="191"/>
      <c r="E18" s="191"/>
      <c r="F18" s="191"/>
      <c r="G18" s="191"/>
      <c r="H18" s="191"/>
      <c r="I18" s="192" t="s">
        <v>153</v>
      </c>
      <c r="J18" s="196" t="s">
        <v>171</v>
      </c>
      <c r="K18" s="196"/>
      <c r="L18" s="196"/>
      <c r="M18" s="196"/>
      <c r="N18" s="196"/>
      <c r="O18" s="198"/>
    </row>
    <row r="19" spans="1:15" x14ac:dyDescent="0.25">
      <c r="A19" s="195" t="s">
        <v>195</v>
      </c>
      <c r="B19" s="196"/>
      <c r="C19" s="196"/>
      <c r="D19" s="196"/>
      <c r="E19" s="196"/>
      <c r="F19" s="196"/>
      <c r="G19" s="196"/>
      <c r="H19" s="191"/>
      <c r="I19" s="199"/>
      <c r="J19" s="199"/>
      <c r="K19" s="196"/>
      <c r="L19" s="196"/>
      <c r="M19" s="196"/>
      <c r="N19" s="196"/>
      <c r="O19" s="198"/>
    </row>
    <row r="20" spans="1:15" x14ac:dyDescent="0.25">
      <c r="A20" s="190" t="s">
        <v>153</v>
      </c>
      <c r="B20" s="196" t="s">
        <v>172</v>
      </c>
      <c r="C20" s="196"/>
      <c r="D20" s="196"/>
      <c r="E20" s="196"/>
      <c r="F20" s="196"/>
      <c r="G20" s="196"/>
      <c r="H20" s="191"/>
      <c r="I20" s="197" t="s">
        <v>203</v>
      </c>
      <c r="J20" s="191"/>
      <c r="K20" s="191"/>
      <c r="L20" s="191"/>
      <c r="M20" s="191"/>
      <c r="N20" s="191"/>
      <c r="O20" s="194"/>
    </row>
    <row r="21" spans="1:15" x14ac:dyDescent="0.25">
      <c r="A21" s="190" t="s">
        <v>153</v>
      </c>
      <c r="B21" s="196" t="s">
        <v>173</v>
      </c>
      <c r="C21" s="196"/>
      <c r="D21" s="196"/>
      <c r="E21" s="196"/>
      <c r="F21" s="196"/>
      <c r="G21" s="196"/>
      <c r="H21" s="191"/>
      <c r="I21" s="192" t="s">
        <v>153</v>
      </c>
      <c r="J21" s="191" t="s">
        <v>174</v>
      </c>
      <c r="K21" s="191"/>
      <c r="L21" s="191"/>
      <c r="M21" s="191"/>
      <c r="N21" s="191"/>
      <c r="O21" s="194"/>
    </row>
    <row r="22" spans="1:15" x14ac:dyDescent="0.25">
      <c r="A22" s="190" t="s">
        <v>153</v>
      </c>
      <c r="B22" s="196" t="s">
        <v>197</v>
      </c>
      <c r="C22" s="196"/>
      <c r="D22" s="196"/>
      <c r="E22" s="196"/>
      <c r="F22" s="196"/>
      <c r="G22" s="196"/>
      <c r="H22" s="191"/>
      <c r="I22" s="192" t="s">
        <v>153</v>
      </c>
      <c r="J22" s="191" t="s">
        <v>175</v>
      </c>
      <c r="K22" s="191"/>
      <c r="L22" s="191"/>
      <c r="M22" s="191"/>
      <c r="N22" s="191"/>
      <c r="O22" s="194"/>
    </row>
    <row r="23" spans="1:15" x14ac:dyDescent="0.25">
      <c r="A23" s="190" t="s">
        <v>153</v>
      </c>
      <c r="B23" s="196" t="s">
        <v>176</v>
      </c>
      <c r="C23" s="196"/>
      <c r="D23" s="196"/>
      <c r="E23" s="196"/>
      <c r="F23" s="196"/>
      <c r="G23" s="196"/>
      <c r="H23" s="191"/>
      <c r="I23" s="192" t="s">
        <v>153</v>
      </c>
      <c r="J23" s="191" t="s">
        <v>177</v>
      </c>
      <c r="K23" s="191"/>
      <c r="L23" s="191"/>
      <c r="M23" s="191"/>
      <c r="N23" s="191"/>
      <c r="O23" s="194"/>
    </row>
    <row r="24" spans="1:15" x14ac:dyDescent="0.25">
      <c r="A24" s="190" t="s">
        <v>153</v>
      </c>
      <c r="B24" s="196" t="s">
        <v>178</v>
      </c>
      <c r="C24" s="196"/>
      <c r="D24" s="196"/>
      <c r="E24" s="196"/>
      <c r="F24" s="196"/>
      <c r="G24" s="196"/>
      <c r="H24" s="191"/>
      <c r="I24" s="192" t="s">
        <v>153</v>
      </c>
      <c r="J24" s="191" t="s">
        <v>179</v>
      </c>
      <c r="K24" s="191"/>
      <c r="L24" s="191"/>
      <c r="M24" s="191"/>
      <c r="N24" s="191"/>
      <c r="O24" s="194"/>
    </row>
    <row r="25" spans="1:15" x14ac:dyDescent="0.25">
      <c r="A25" s="190" t="s">
        <v>153</v>
      </c>
      <c r="B25" s="196" t="s">
        <v>180</v>
      </c>
      <c r="C25" s="196"/>
      <c r="D25" s="196"/>
      <c r="E25" s="196"/>
      <c r="F25" s="196"/>
      <c r="G25" s="196"/>
      <c r="H25" s="191"/>
      <c r="I25" s="192" t="s">
        <v>153</v>
      </c>
      <c r="J25" s="191" t="s">
        <v>181</v>
      </c>
      <c r="K25" s="191"/>
      <c r="L25" s="191"/>
      <c r="M25" s="191"/>
      <c r="N25" s="191"/>
      <c r="O25" s="194"/>
    </row>
    <row r="26" spans="1:15" x14ac:dyDescent="0.25">
      <c r="A26" s="190" t="s">
        <v>153</v>
      </c>
      <c r="B26" s="196" t="s">
        <v>182</v>
      </c>
      <c r="C26" s="196"/>
      <c r="D26" s="196"/>
      <c r="E26" s="196"/>
      <c r="F26" s="196"/>
      <c r="G26" s="196"/>
      <c r="H26" s="191"/>
      <c r="I26" s="192" t="s">
        <v>153</v>
      </c>
      <c r="J26" s="191" t="s">
        <v>199</v>
      </c>
      <c r="K26" s="191"/>
      <c r="L26" s="191"/>
      <c r="M26" s="191"/>
      <c r="N26" s="191"/>
      <c r="O26" s="194"/>
    </row>
    <row r="27" spans="1:15" x14ac:dyDescent="0.25">
      <c r="A27" s="190" t="s">
        <v>153</v>
      </c>
      <c r="B27" s="196" t="s">
        <v>183</v>
      </c>
      <c r="C27" s="196"/>
      <c r="D27" s="196"/>
      <c r="E27" s="196"/>
      <c r="F27" s="196"/>
      <c r="G27" s="196"/>
      <c r="H27" s="191"/>
      <c r="I27" s="192" t="s">
        <v>153</v>
      </c>
      <c r="J27" s="191" t="s">
        <v>184</v>
      </c>
      <c r="K27" s="191"/>
      <c r="L27" s="191"/>
      <c r="M27" s="191"/>
      <c r="N27" s="191"/>
      <c r="O27" s="194"/>
    </row>
    <row r="28" spans="1:15" x14ac:dyDescent="0.25">
      <c r="A28" s="190" t="s">
        <v>153</v>
      </c>
      <c r="B28" s="196" t="s">
        <v>185</v>
      </c>
      <c r="C28" s="196"/>
      <c r="D28" s="196"/>
      <c r="E28" s="196"/>
      <c r="F28" s="196"/>
      <c r="G28" s="196"/>
      <c r="H28" s="191"/>
      <c r="I28" s="192" t="s">
        <v>153</v>
      </c>
      <c r="J28" s="191" t="s">
        <v>186</v>
      </c>
      <c r="K28" s="191"/>
      <c r="L28" s="191"/>
      <c r="M28" s="191"/>
      <c r="N28" s="191"/>
      <c r="O28" s="194"/>
    </row>
    <row r="29" spans="1:15" x14ac:dyDescent="0.25">
      <c r="A29" s="190" t="s">
        <v>153</v>
      </c>
      <c r="B29" s="196" t="s">
        <v>187</v>
      </c>
      <c r="C29" s="196"/>
      <c r="D29" s="196"/>
      <c r="E29" s="196"/>
      <c r="F29" s="196"/>
      <c r="G29" s="196"/>
      <c r="H29" s="191"/>
      <c r="I29" s="192" t="s">
        <v>153</v>
      </c>
      <c r="J29" s="191" t="s">
        <v>188</v>
      </c>
      <c r="K29" s="191"/>
      <c r="L29" s="191"/>
      <c r="M29" s="191"/>
      <c r="N29" s="191"/>
      <c r="O29" s="194"/>
    </row>
    <row r="30" spans="1:15" x14ac:dyDescent="0.25">
      <c r="A30" s="190" t="s">
        <v>153</v>
      </c>
      <c r="B30" s="196" t="s">
        <v>189</v>
      </c>
      <c r="C30" s="191"/>
      <c r="D30" s="191"/>
      <c r="E30" s="191"/>
      <c r="F30" s="191"/>
      <c r="G30" s="191"/>
      <c r="H30" s="191"/>
      <c r="I30" s="199"/>
      <c r="J30" s="199"/>
      <c r="K30" s="191"/>
      <c r="L30" s="191"/>
      <c r="M30" s="191"/>
      <c r="N30" s="191"/>
      <c r="O30" s="194"/>
    </row>
    <row r="31" spans="1:15" x14ac:dyDescent="0.25">
      <c r="A31" s="200"/>
      <c r="B31" s="201"/>
      <c r="C31" s="201"/>
      <c r="D31" s="201"/>
      <c r="E31" s="201"/>
      <c r="F31" s="201"/>
      <c r="G31" s="201"/>
      <c r="H31" s="201"/>
      <c r="I31" s="201"/>
      <c r="J31" s="201"/>
      <c r="K31" s="201"/>
      <c r="L31" s="201"/>
      <c r="M31" s="201"/>
      <c r="N31" s="202"/>
      <c r="O31" s="203"/>
    </row>
    <row r="32" spans="1:15" x14ac:dyDescent="0.25">
      <c r="I32" s="204"/>
    </row>
    <row r="33" spans="6:15" x14ac:dyDescent="0.25">
      <c r="I33" s="205"/>
      <c r="J33" s="205"/>
      <c r="K33" s="205"/>
      <c r="L33" s="205"/>
      <c r="M33" s="205"/>
      <c r="N33" s="205"/>
      <c r="O33" s="205"/>
    </row>
    <row r="34" spans="6:15" x14ac:dyDescent="0.25">
      <c r="I34" s="205"/>
      <c r="J34" s="205"/>
      <c r="K34" s="205"/>
      <c r="L34" s="205"/>
      <c r="M34" s="205"/>
      <c r="N34" s="205"/>
      <c r="O34" s="205"/>
    </row>
    <row r="35" spans="6:15" x14ac:dyDescent="0.25">
      <c r="J35" s="205"/>
      <c r="K35" s="205"/>
      <c r="L35" s="205"/>
      <c r="M35" s="205"/>
      <c r="N35" s="205"/>
      <c r="O35" s="205"/>
    </row>
    <row r="36" spans="6:15" x14ac:dyDescent="0.25">
      <c r="I36" s="205"/>
      <c r="J36" s="205"/>
      <c r="K36" s="205"/>
      <c r="L36" s="205"/>
      <c r="M36" s="205"/>
      <c r="N36" s="205"/>
      <c r="O36" s="205"/>
    </row>
    <row r="37" spans="6:15" x14ac:dyDescent="0.25">
      <c r="F37" s="205"/>
      <c r="I37" s="205"/>
      <c r="J37" s="205"/>
      <c r="K37" s="205"/>
      <c r="L37" s="205"/>
      <c r="M37" s="205"/>
      <c r="N37" s="205"/>
      <c r="O37" s="205"/>
    </row>
    <row r="38" spans="6:15" x14ac:dyDescent="0.25">
      <c r="F38" s="205"/>
      <c r="I38" s="205"/>
      <c r="J38" s="205"/>
      <c r="K38" s="205"/>
      <c r="L38" s="205"/>
      <c r="M38" s="205"/>
      <c r="N38" s="205"/>
      <c r="O38" s="205"/>
    </row>
    <row r="39" spans="6:15" x14ac:dyDescent="0.25">
      <c r="F39" s="205"/>
      <c r="I39" s="205"/>
      <c r="J39" s="205"/>
      <c r="K39" s="205"/>
      <c r="L39" s="205"/>
      <c r="M39" s="205"/>
      <c r="N39" s="205"/>
      <c r="O39" s="205"/>
    </row>
    <row r="40" spans="6:15" x14ac:dyDescent="0.25">
      <c r="G40" s="205"/>
      <c r="H40" s="205"/>
      <c r="I40" s="205"/>
      <c r="J40" s="205"/>
      <c r="K40" s="205"/>
      <c r="L40" s="205"/>
      <c r="M40" s="205"/>
      <c r="N40" s="205"/>
      <c r="O40" s="205"/>
    </row>
    <row r="41" spans="6:15" x14ac:dyDescent="0.25">
      <c r="G41" s="205"/>
      <c r="H41" s="205"/>
      <c r="I41" s="205"/>
      <c r="J41" s="205"/>
      <c r="K41" s="205"/>
      <c r="L41" s="205"/>
      <c r="M41" s="205"/>
      <c r="N41" s="205"/>
      <c r="O41" s="205"/>
    </row>
    <row r="42" spans="6:15" x14ac:dyDescent="0.25">
      <c r="G42" s="205"/>
      <c r="H42" s="205"/>
      <c r="I42" s="205"/>
      <c r="J42" s="205"/>
      <c r="K42" s="205"/>
      <c r="L42" s="205"/>
      <c r="M42" s="205"/>
      <c r="N42" s="205"/>
      <c r="O42" s="205"/>
    </row>
    <row r="43" spans="6:15" x14ac:dyDescent="0.25">
      <c r="G43" s="205"/>
      <c r="H43" s="205"/>
      <c r="I43" s="205"/>
      <c r="J43" s="205"/>
      <c r="K43" s="205"/>
      <c r="L43" s="205"/>
      <c r="M43" s="205"/>
      <c r="N43" s="205"/>
      <c r="O43" s="205"/>
    </row>
    <row r="44" spans="6:15" x14ac:dyDescent="0.25">
      <c r="G44" s="205"/>
      <c r="H44" s="205"/>
      <c r="I44" s="205"/>
      <c r="J44" s="205"/>
      <c r="K44" s="205"/>
      <c r="L44" s="205"/>
      <c r="M44" s="205"/>
      <c r="N44" s="205"/>
      <c r="O44" s="205"/>
    </row>
    <row r="45" spans="6:15" x14ac:dyDescent="0.25">
      <c r="G45" s="205"/>
      <c r="H45" s="205"/>
      <c r="I45" s="205"/>
      <c r="J45" s="205"/>
      <c r="K45" s="205"/>
      <c r="L45" s="205"/>
      <c r="M45" s="205"/>
      <c r="N45" s="205"/>
      <c r="O45" s="205"/>
    </row>
    <row r="46" spans="6:15" x14ac:dyDescent="0.25">
      <c r="G46" s="205"/>
      <c r="H46" s="205"/>
      <c r="I46" s="205"/>
      <c r="J46" s="205"/>
      <c r="K46" s="205"/>
      <c r="L46" s="205"/>
      <c r="M46" s="205"/>
      <c r="N46" s="205"/>
      <c r="O46" s="205"/>
    </row>
    <row r="47" spans="6:15" x14ac:dyDescent="0.25">
      <c r="G47" s="205"/>
      <c r="H47" s="205"/>
      <c r="I47" s="205"/>
      <c r="J47" s="205"/>
      <c r="K47" s="205"/>
      <c r="L47" s="205"/>
      <c r="M47" s="205"/>
      <c r="N47" s="205"/>
      <c r="O47" s="205"/>
    </row>
    <row r="48" spans="6:15" x14ac:dyDescent="0.25">
      <c r="G48" s="205"/>
      <c r="H48" s="205"/>
      <c r="I48" s="205"/>
      <c r="J48" s="205"/>
      <c r="K48" s="205"/>
      <c r="L48" s="205"/>
      <c r="M48" s="205"/>
      <c r="N48" s="205"/>
      <c r="O48" s="205"/>
    </row>
    <row r="49" spans="7:15" x14ac:dyDescent="0.25">
      <c r="G49" s="205"/>
      <c r="H49" s="205"/>
      <c r="I49" s="205"/>
      <c r="J49" s="205"/>
      <c r="K49" s="205"/>
      <c r="L49" s="205"/>
      <c r="M49" s="205"/>
      <c r="N49" s="205"/>
      <c r="O49" s="205"/>
    </row>
    <row r="50" spans="7:15" x14ac:dyDescent="0.25">
      <c r="G50" s="205"/>
      <c r="H50" s="205"/>
      <c r="I50" s="205"/>
      <c r="J50" s="205"/>
      <c r="K50" s="205"/>
      <c r="L50" s="205"/>
      <c r="M50" s="205"/>
      <c r="N50" s="205"/>
      <c r="O50" s="205"/>
    </row>
  </sheetData>
  <mergeCells count="14">
    <mergeCell ref="J10:O10"/>
    <mergeCell ref="A4:O4"/>
    <mergeCell ref="A1:O1"/>
    <mergeCell ref="A3:O3"/>
    <mergeCell ref="A5:G5"/>
    <mergeCell ref="I5:O5"/>
    <mergeCell ref="B6:G6"/>
    <mergeCell ref="J6:O6"/>
    <mergeCell ref="A2:O2"/>
    <mergeCell ref="B7:G7"/>
    <mergeCell ref="J7:O7"/>
    <mergeCell ref="J8:O8"/>
    <mergeCell ref="A9:G9"/>
    <mergeCell ref="J9:O9"/>
  </mergeCells>
  <pageMargins left="0.7" right="0.7" top="0.75" bottom="0.75" header="0.3" footer="0.3"/>
  <pageSetup scale="9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4" tint="0.39997558519241921"/>
    <pageSetUpPr autoPageBreaks="0"/>
  </sheetPr>
  <dimension ref="A1:B19"/>
  <sheetViews>
    <sheetView showGridLines="0" zoomScaleNormal="100" workbookViewId="0">
      <selection activeCell="B14" sqref="B14"/>
    </sheetView>
  </sheetViews>
  <sheetFormatPr defaultColWidth="11" defaultRowHeight="11.25" x14ac:dyDescent="0.2"/>
  <cols>
    <col min="1" max="1" width="18.5" style="172" customWidth="1"/>
    <col min="2" max="2" width="65.6640625" style="162" customWidth="1"/>
    <col min="3" max="16384" width="11" style="162"/>
  </cols>
  <sheetData>
    <row r="1" spans="1:2" x14ac:dyDescent="0.2">
      <c r="A1" s="160"/>
      <c r="B1" s="161"/>
    </row>
    <row r="2" spans="1:2" x14ac:dyDescent="0.2">
      <c r="A2" s="160"/>
      <c r="B2" s="161"/>
    </row>
    <row r="3" spans="1:2" ht="2.25" customHeight="1" x14ac:dyDescent="0.2">
      <c r="A3" s="160"/>
      <c r="B3" s="161"/>
    </row>
    <row r="4" spans="1:2" x14ac:dyDescent="0.2">
      <c r="A4" s="160"/>
      <c r="B4" s="161"/>
    </row>
    <row r="5" spans="1:2" x14ac:dyDescent="0.2">
      <c r="A5" s="160"/>
      <c r="B5" s="161"/>
    </row>
    <row r="6" spans="1:2" x14ac:dyDescent="0.2">
      <c r="A6" s="163" t="s">
        <v>127</v>
      </c>
      <c r="B6" s="164"/>
    </row>
    <row r="7" spans="1:2" x14ac:dyDescent="0.2">
      <c r="A7" s="160"/>
      <c r="B7" s="164"/>
    </row>
    <row r="8" spans="1:2" x14ac:dyDescent="0.2">
      <c r="A8" s="160"/>
      <c r="B8" s="164"/>
    </row>
    <row r="9" spans="1:2" x14ac:dyDescent="0.2">
      <c r="A9" s="160"/>
      <c r="B9" s="161"/>
    </row>
    <row r="10" spans="1:2" s="166" customFormat="1" x14ac:dyDescent="0.2">
      <c r="A10" s="163"/>
      <c r="B10" s="165"/>
    </row>
    <row r="11" spans="1:2" s="169" customFormat="1" x14ac:dyDescent="0.2">
      <c r="A11" s="167" t="s">
        <v>1</v>
      </c>
      <c r="B11" s="168" t="s">
        <v>191</v>
      </c>
    </row>
    <row r="12" spans="1:2" x14ac:dyDescent="0.2">
      <c r="A12" s="170" t="s">
        <v>3</v>
      </c>
      <c r="B12" s="26" t="s">
        <v>205</v>
      </c>
    </row>
    <row r="14" spans="1:2" x14ac:dyDescent="0.2">
      <c r="A14" s="171" t="s">
        <v>92</v>
      </c>
      <c r="B14" s="1" t="s">
        <v>192</v>
      </c>
    </row>
    <row r="16" spans="1:2" hidden="1" x14ac:dyDescent="0.2">
      <c r="A16" s="171" t="s">
        <v>112</v>
      </c>
      <c r="B16" s="79">
        <v>5</v>
      </c>
    </row>
    <row r="17" spans="1:2" hidden="1" x14ac:dyDescent="0.2">
      <c r="A17" s="171" t="s">
        <v>113</v>
      </c>
      <c r="B17" s="79">
        <v>18</v>
      </c>
    </row>
    <row r="18" spans="1:2" hidden="1" x14ac:dyDescent="0.2"/>
    <row r="19" spans="1:2" hidden="1" x14ac:dyDescent="0.2"/>
  </sheetData>
  <phoneticPr fontId="0" type="noConversion"/>
  <conditionalFormatting sqref="A11:B12">
    <cfRule type="expression" dxfId="9" priority="10" stopIfTrue="1">
      <formula>OR(#REF!="On Time",#REF!="Eliminated")</formula>
    </cfRule>
    <cfRule type="expression" dxfId="8" priority="11" stopIfTrue="1">
      <formula>#REF!="Delayed"</formula>
    </cfRule>
    <cfRule type="expression" dxfId="7" priority="12" stopIfTrue="1">
      <formula>#REF!="Late"</formula>
    </cfRule>
  </conditionalFormatting>
  <conditionalFormatting sqref="A14:B14">
    <cfRule type="expression" dxfId="6" priority="4" stopIfTrue="1">
      <formula>OR(#REF!="On Time",#REF!="Eliminated")</formula>
    </cfRule>
    <cfRule type="expression" dxfId="5" priority="5" stopIfTrue="1">
      <formula>#REF!="Delayed"</formula>
    </cfRule>
    <cfRule type="expression" dxfId="4" priority="6" stopIfTrue="1">
      <formula>#REF!="Late"</formula>
    </cfRule>
  </conditionalFormatting>
  <conditionalFormatting sqref="A16:B17">
    <cfRule type="expression" dxfId="3" priority="1" stopIfTrue="1">
      <formula>OR(#REF!="On Time",#REF!="Eliminated")</formula>
    </cfRule>
    <cfRule type="expression" dxfId="2" priority="2" stopIfTrue="1">
      <formula>#REF!="Delayed"</formula>
    </cfRule>
    <cfRule type="expression" dxfId="1" priority="3" stopIfTrue="1">
      <formula>#REF!="Late"</formula>
    </cfRule>
  </conditionalFormatting>
  <pageMargins left="0.5" right="0.5" top="0.5" bottom="0.5" header="0.5" footer="0.5"/>
  <pageSetup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tabColor theme="5" tint="0.39997558519241921"/>
    <pageSetUpPr autoPageBreaks="0" fitToPage="1"/>
  </sheetPr>
  <dimension ref="A1:R76"/>
  <sheetViews>
    <sheetView showGridLines="0" zoomScale="110" zoomScaleNormal="110" workbookViewId="0">
      <pane ySplit="13" topLeftCell="A14" activePane="bottomLeft" state="frozen"/>
      <selection pane="bottomLeft" activeCell="A14" sqref="A14"/>
    </sheetView>
  </sheetViews>
  <sheetFormatPr defaultColWidth="12.33203125" defaultRowHeight="11.25" customHeight="1" x14ac:dyDescent="0.2"/>
  <cols>
    <col min="1" max="1" width="37.6640625" style="25" customWidth="1"/>
    <col min="2" max="10" width="13.6640625" style="78" customWidth="1"/>
    <col min="11" max="11" width="15.5" style="78" bestFit="1" customWidth="1"/>
    <col min="12" max="12" width="13.6640625" style="78" hidden="1" customWidth="1"/>
    <col min="13" max="13" width="1.6640625" style="7" customWidth="1"/>
    <col min="14" max="14" width="12.33203125" style="156" customWidth="1"/>
    <col min="15" max="15" width="38.6640625" style="156" customWidth="1"/>
    <col min="16" max="18" width="12.33203125" style="2" customWidth="1"/>
    <col min="19" max="16384" width="12.33203125" style="2"/>
  </cols>
  <sheetData>
    <row r="1" spans="1:18" x14ac:dyDescent="0.2">
      <c r="A1" s="20"/>
      <c r="B1" s="74"/>
      <c r="C1" s="74"/>
      <c r="D1" s="74"/>
      <c r="E1" s="74"/>
      <c r="F1" s="74"/>
      <c r="G1" s="74"/>
      <c r="H1" s="74"/>
      <c r="I1" s="74"/>
      <c r="J1" s="74"/>
      <c r="K1" s="74"/>
      <c r="L1" s="74"/>
      <c r="M1" s="4"/>
    </row>
    <row r="2" spans="1:18" x14ac:dyDescent="0.2">
      <c r="A2" s="20"/>
      <c r="B2" s="74"/>
      <c r="C2" s="74"/>
      <c r="D2" s="74"/>
      <c r="E2" s="74"/>
      <c r="F2" s="74"/>
      <c r="G2" s="74"/>
      <c r="H2" s="74"/>
      <c r="I2" s="74"/>
      <c r="J2" s="74"/>
      <c r="K2" s="74"/>
      <c r="L2" s="74"/>
      <c r="M2" s="4"/>
    </row>
    <row r="3" spans="1:18" ht="2.25" customHeight="1" x14ac:dyDescent="0.2">
      <c r="A3" s="20"/>
      <c r="B3" s="74"/>
      <c r="C3" s="74"/>
      <c r="D3" s="74"/>
      <c r="E3" s="74"/>
      <c r="F3" s="74"/>
      <c r="G3" s="74"/>
      <c r="H3" s="74"/>
      <c r="I3" s="74"/>
      <c r="J3" s="74"/>
      <c r="K3" s="74"/>
      <c r="L3" s="74"/>
      <c r="M3" s="4"/>
    </row>
    <row r="4" spans="1:18" x14ac:dyDescent="0.2">
      <c r="A4" s="20"/>
      <c r="B4" s="74"/>
      <c r="C4" s="74"/>
      <c r="D4" s="74"/>
      <c r="E4" s="74"/>
      <c r="F4" s="74"/>
      <c r="G4" s="74"/>
      <c r="H4" s="74"/>
      <c r="I4" s="74"/>
      <c r="J4" s="74"/>
      <c r="K4" s="74"/>
      <c r="L4" s="74"/>
      <c r="M4" s="4"/>
    </row>
    <row r="5" spans="1:18" x14ac:dyDescent="0.2">
      <c r="A5" s="20"/>
      <c r="B5" s="74"/>
      <c r="C5" s="74"/>
      <c r="D5" s="74"/>
      <c r="E5" s="29"/>
      <c r="F5" s="118"/>
      <c r="G5" s="74"/>
      <c r="H5" s="74"/>
      <c r="I5" s="74"/>
      <c r="J5" s="74"/>
      <c r="K5" s="74"/>
      <c r="L5" s="138"/>
      <c r="M5" s="4"/>
    </row>
    <row r="6" spans="1:18" x14ac:dyDescent="0.2">
      <c r="A6" s="21" t="str">
        <f>"Hazards - "&amp;Input!B14</f>
        <v>Hazards - SITE &amp; ADDRESS</v>
      </c>
      <c r="B6" s="75"/>
      <c r="C6" s="75"/>
      <c r="D6" s="75"/>
      <c r="E6" s="29"/>
      <c r="F6" s="75"/>
      <c r="G6" s="75"/>
      <c r="H6" s="75"/>
      <c r="I6" s="75"/>
      <c r="J6" s="75"/>
      <c r="K6" s="75"/>
      <c r="L6" s="139"/>
      <c r="M6" s="5"/>
    </row>
    <row r="7" spans="1:18" x14ac:dyDescent="0.2">
      <c r="A7" s="34" t="s">
        <v>152</v>
      </c>
      <c r="B7" s="76"/>
      <c r="C7" s="76"/>
      <c r="D7" s="76"/>
      <c r="E7" s="29"/>
      <c r="F7" s="76"/>
      <c r="G7" s="76"/>
      <c r="H7" s="76"/>
      <c r="I7" s="76"/>
      <c r="J7" s="76"/>
      <c r="K7" s="76"/>
      <c r="L7" s="118"/>
      <c r="M7" s="9"/>
    </row>
    <row r="8" spans="1:18" x14ac:dyDescent="0.2">
      <c r="A8" s="34"/>
      <c r="B8" s="76"/>
      <c r="C8" s="76"/>
      <c r="D8" s="76"/>
      <c r="E8" s="29"/>
      <c r="F8" s="76"/>
      <c r="G8" s="76"/>
      <c r="H8" s="76"/>
      <c r="I8" s="76"/>
      <c r="J8" s="76"/>
      <c r="K8" s="76"/>
      <c r="L8" s="138"/>
      <c r="M8" s="9"/>
    </row>
    <row r="9" spans="1:18" s="8" customFormat="1" ht="12" thickBot="1" x14ac:dyDescent="0.25">
      <c r="A9" s="22"/>
      <c r="B9" s="76"/>
      <c r="C9" s="76"/>
      <c r="D9" s="76"/>
      <c r="E9" s="29"/>
      <c r="F9" s="76"/>
      <c r="G9" s="76"/>
      <c r="H9" s="76"/>
      <c r="I9" s="76"/>
      <c r="J9" s="76"/>
      <c r="K9" s="76"/>
      <c r="L9" s="76"/>
      <c r="M9" s="9"/>
      <c r="N9" s="157"/>
      <c r="O9" s="157"/>
    </row>
    <row r="10" spans="1:18" s="3" customFormat="1" ht="27.75" customHeight="1" thickBot="1" x14ac:dyDescent="0.25">
      <c r="A10" s="226" t="s">
        <v>6</v>
      </c>
      <c r="B10" s="85" t="s">
        <v>109</v>
      </c>
      <c r="C10" s="145"/>
      <c r="D10" s="150"/>
      <c r="E10" s="223" t="s">
        <v>110</v>
      </c>
      <c r="F10" s="224"/>
      <c r="G10" s="224"/>
      <c r="H10" s="224"/>
      <c r="I10" s="224"/>
      <c r="J10" s="225"/>
      <c r="K10" s="110"/>
      <c r="L10" s="140"/>
      <c r="M10" s="6"/>
      <c r="N10" s="158"/>
      <c r="O10" s="158"/>
    </row>
    <row r="11" spans="1:18" s="3" customFormat="1" ht="28.5" customHeight="1" thickBot="1" x14ac:dyDescent="0.25">
      <c r="A11" s="227"/>
      <c r="B11" s="88" t="s">
        <v>124</v>
      </c>
      <c r="C11" s="146" t="s">
        <v>125</v>
      </c>
      <c r="D11" s="151" t="s">
        <v>126</v>
      </c>
      <c r="E11" s="89" t="s">
        <v>102</v>
      </c>
      <c r="F11" s="90" t="s">
        <v>103</v>
      </c>
      <c r="G11" s="91" t="s">
        <v>104</v>
      </c>
      <c r="H11" s="92" t="s">
        <v>105</v>
      </c>
      <c r="I11" s="93" t="s">
        <v>106</v>
      </c>
      <c r="J11" s="94" t="s">
        <v>107</v>
      </c>
      <c r="K11" s="111" t="s">
        <v>111</v>
      </c>
      <c r="L11" s="141" t="s">
        <v>129</v>
      </c>
      <c r="M11" s="6"/>
      <c r="N11" s="158"/>
      <c r="O11" s="158"/>
    </row>
    <row r="12" spans="1:18" s="3" customFormat="1" ht="36.75" customHeight="1" thickBot="1" x14ac:dyDescent="0.25">
      <c r="A12" s="228"/>
      <c r="B12" s="86" t="s">
        <v>94</v>
      </c>
      <c r="C12" s="147"/>
      <c r="D12" s="152"/>
      <c r="E12" s="95" t="s">
        <v>95</v>
      </c>
      <c r="F12" s="96" t="s">
        <v>96</v>
      </c>
      <c r="G12" s="97" t="s">
        <v>97</v>
      </c>
      <c r="H12" s="98" t="s">
        <v>98</v>
      </c>
      <c r="I12" s="99" t="s">
        <v>99</v>
      </c>
      <c r="J12" s="100" t="s">
        <v>100</v>
      </c>
      <c r="K12" s="87" t="s">
        <v>108</v>
      </c>
      <c r="L12" s="142"/>
      <c r="M12" s="6"/>
      <c r="N12" s="158"/>
      <c r="O12" s="158"/>
    </row>
    <row r="13" spans="1:18" s="3" customFormat="1" ht="50.25" customHeight="1" x14ac:dyDescent="0.2">
      <c r="A13" s="128" t="s">
        <v>130</v>
      </c>
      <c r="B13" s="129" t="s">
        <v>93</v>
      </c>
      <c r="C13" s="148" t="str">
        <f>"Number of Alerts"</f>
        <v>Number of Alerts</v>
      </c>
      <c r="D13" s="153" t="str">
        <f>"Number of Activations"</f>
        <v>Number of Activations</v>
      </c>
      <c r="E13" s="130" t="s">
        <v>93</v>
      </c>
      <c r="F13" s="131" t="s">
        <v>93</v>
      </c>
      <c r="G13" s="132" t="s">
        <v>93</v>
      </c>
      <c r="H13" s="133" t="s">
        <v>122</v>
      </c>
      <c r="I13" s="134" t="s">
        <v>122</v>
      </c>
      <c r="J13" s="135" t="s">
        <v>123</v>
      </c>
      <c r="K13" s="136" t="s">
        <v>101</v>
      </c>
      <c r="L13" s="143" t="s">
        <v>128</v>
      </c>
      <c r="M13" s="155"/>
      <c r="N13" s="158" t="s">
        <v>67</v>
      </c>
      <c r="O13" s="159" t="s">
        <v>6</v>
      </c>
      <c r="P13" s="119"/>
      <c r="R13" s="120"/>
    </row>
    <row r="14" spans="1:18" s="3" customFormat="1" x14ac:dyDescent="0.2">
      <c r="A14" s="187" t="str">
        <f>IF(Reference!A9="","",Reference!A9)</f>
        <v>Active Shooter</v>
      </c>
      <c r="B14" s="121"/>
      <c r="C14" s="149" t="str">
        <f>IF(B14="","",COUNTIF('Incident Log'!$C$11:$C$500,A14))</f>
        <v/>
      </c>
      <c r="D14" s="154" t="str">
        <f>IF(B14="","",COUNTIFS('Incident Log'!$C$11:$C$500,"="&amp;A14,'Incident Log'!$J$11:$J$500,"=Yes"))</f>
        <v/>
      </c>
      <c r="E14" s="115"/>
      <c r="F14" s="116"/>
      <c r="G14" s="117"/>
      <c r="H14" s="115"/>
      <c r="I14" s="116"/>
      <c r="J14" s="117"/>
      <c r="K14" s="137" t="str">
        <f t="shared" ref="K14:K45" si="0">IF(B14="","",ROUND(SUM(B14:D14)/L14*SUM(E14:J14)/MaxTotalScore,13))</f>
        <v/>
      </c>
      <c r="L14" s="144" t="str">
        <f t="shared" ref="L14:L45" si="1">IF(B14="","",SUM(C14:D14)+MaxScore)</f>
        <v/>
      </c>
      <c r="M14" s="6"/>
      <c r="N14" s="158" t="str">
        <f>IF(K14="","",RANK(K14,$K$14:$K$500)+COUNTIF(K14:$K$14,K14)-1)</f>
        <v/>
      </c>
      <c r="O14" s="158" t="str">
        <f>A14</f>
        <v>Active Shooter</v>
      </c>
    </row>
    <row r="15" spans="1:18" s="3" customFormat="1" x14ac:dyDescent="0.2">
      <c r="A15" s="187" t="str">
        <f>IF(Reference!A10="","",Reference!A10)</f>
        <v>Act of Terrorism</v>
      </c>
      <c r="B15" s="114"/>
      <c r="C15" s="149" t="str">
        <f>IF(B15="","",COUNTIF('Incident Log'!$C$11:$C$500,A15))</f>
        <v/>
      </c>
      <c r="D15" s="154" t="str">
        <f>IF(B15="","",COUNTIFS('Incident Log'!$C$11:$C$500,"="&amp;A15,'Incident Log'!$J$11:$J$500,"=Yes"))</f>
        <v/>
      </c>
      <c r="E15" s="115"/>
      <c r="F15" s="116"/>
      <c r="G15" s="117"/>
      <c r="H15" s="115"/>
      <c r="I15" s="116"/>
      <c r="J15" s="117"/>
      <c r="K15" s="137" t="str">
        <f t="shared" si="0"/>
        <v/>
      </c>
      <c r="L15" s="144" t="str">
        <f t="shared" si="1"/>
        <v/>
      </c>
      <c r="M15" s="6"/>
      <c r="N15" s="158" t="str">
        <f>IF(K15="","",RANK(K15,$K$14:$K$500)+COUNTIF(K$14:$K15,K15)-1)</f>
        <v/>
      </c>
      <c r="O15" s="158" t="str">
        <f t="shared" ref="O15:O75" si="2">A15</f>
        <v>Act of Terrorism</v>
      </c>
    </row>
    <row r="16" spans="1:18" s="3" customFormat="1" x14ac:dyDescent="0.2">
      <c r="A16" s="187" t="str">
        <f>IF(Reference!A11="","",Reference!A11)</f>
        <v>Air Quality Issue</v>
      </c>
      <c r="B16" s="114"/>
      <c r="C16" s="149" t="str">
        <f>IF(B16="","",COUNTIF('Incident Log'!$C$11:$C$500,A16))</f>
        <v/>
      </c>
      <c r="D16" s="154" t="str">
        <f>IF(B16="","",COUNTIFS('Incident Log'!$C$11:$C$500,"="&amp;A16,'Incident Log'!$J$11:$J$500,"=Yes"))</f>
        <v/>
      </c>
      <c r="E16" s="115"/>
      <c r="F16" s="116"/>
      <c r="G16" s="117"/>
      <c r="H16" s="115"/>
      <c r="I16" s="116"/>
      <c r="J16" s="117"/>
      <c r="K16" s="137" t="str">
        <f t="shared" si="0"/>
        <v/>
      </c>
      <c r="L16" s="144" t="str">
        <f t="shared" si="1"/>
        <v/>
      </c>
      <c r="M16" s="6"/>
      <c r="N16" s="158" t="str">
        <f>IF(K16="","",RANK(K16,$K$14:$K$500)+COUNTIF(K$14:$K16,K16)-1)</f>
        <v/>
      </c>
      <c r="O16" s="158" t="str">
        <f t="shared" si="2"/>
        <v>Air Quality Issue</v>
      </c>
    </row>
    <row r="17" spans="1:15" s="3" customFormat="1" x14ac:dyDescent="0.2">
      <c r="A17" s="187" t="str">
        <f>IF(Reference!A12="","",Reference!A12)</f>
        <v>Bomb Threat</v>
      </c>
      <c r="B17" s="114"/>
      <c r="C17" s="149" t="str">
        <f>IF(B17="","",COUNTIF('Incident Log'!$C$11:$C$500,A17))</f>
        <v/>
      </c>
      <c r="D17" s="154" t="str">
        <f>IF(B17="","",COUNTIFS('Incident Log'!$C$11:$C$500,"="&amp;A17,'Incident Log'!$J$11:$J$500,"=Yes"))</f>
        <v/>
      </c>
      <c r="E17" s="115"/>
      <c r="F17" s="116"/>
      <c r="G17" s="117"/>
      <c r="H17" s="115"/>
      <c r="I17" s="116"/>
      <c r="J17" s="117"/>
      <c r="K17" s="137" t="str">
        <f t="shared" si="0"/>
        <v/>
      </c>
      <c r="L17" s="144" t="str">
        <f t="shared" si="1"/>
        <v/>
      </c>
      <c r="M17" s="6"/>
      <c r="N17" s="158" t="str">
        <f>IF(K17="","",RANK(K17,$K$14:$K$500)+COUNTIF(K$14:$K17,K17)-1)</f>
        <v/>
      </c>
      <c r="O17" s="158" t="str">
        <f t="shared" si="2"/>
        <v>Bomb Threat</v>
      </c>
    </row>
    <row r="18" spans="1:15" s="3" customFormat="1" x14ac:dyDescent="0.2">
      <c r="A18" s="187" t="str">
        <f>IF(Reference!A13="","",Reference!A13)</f>
        <v>Building Move</v>
      </c>
      <c r="B18" s="114"/>
      <c r="C18" s="149" t="str">
        <f>IF(B18="","",COUNTIF('Incident Log'!$C$11:$C$500,A18))</f>
        <v/>
      </c>
      <c r="D18" s="154" t="str">
        <f>IF(B18="","",COUNTIFS('Incident Log'!$C$11:$C$500,"="&amp;A18,'Incident Log'!$J$11:$J$500,"=Yes"))</f>
        <v/>
      </c>
      <c r="E18" s="115"/>
      <c r="F18" s="116"/>
      <c r="G18" s="117"/>
      <c r="H18" s="115"/>
      <c r="I18" s="116"/>
      <c r="J18" s="117"/>
      <c r="K18" s="137" t="str">
        <f t="shared" si="0"/>
        <v/>
      </c>
      <c r="L18" s="144" t="str">
        <f t="shared" si="1"/>
        <v/>
      </c>
      <c r="M18" s="6"/>
      <c r="N18" s="158" t="str">
        <f>IF(K18="","",RANK(K18,$K$14:$K$500)+COUNTIF(K$14:$K18,K18)-1)</f>
        <v/>
      </c>
      <c r="O18" s="158" t="str">
        <f t="shared" si="2"/>
        <v>Building Move</v>
      </c>
    </row>
    <row r="19" spans="1:15" s="3" customFormat="1" x14ac:dyDescent="0.2">
      <c r="A19" s="187" t="str">
        <f>IF(Reference!A14="","",Reference!A14)</f>
        <v>Chemical Exposure, External</v>
      </c>
      <c r="B19" s="114"/>
      <c r="C19" s="149" t="str">
        <f>IF(B19="","",COUNTIF('Incident Log'!$C$11:$C$500,A19))</f>
        <v/>
      </c>
      <c r="D19" s="154" t="str">
        <f>IF(B19="","",COUNTIFS('Incident Log'!$C$11:$C$500,"="&amp;A19,'Incident Log'!$J$11:$J$500,"=Yes"))</f>
        <v/>
      </c>
      <c r="E19" s="115"/>
      <c r="F19" s="116"/>
      <c r="G19" s="117"/>
      <c r="H19" s="115"/>
      <c r="I19" s="116"/>
      <c r="J19" s="117"/>
      <c r="K19" s="137" t="str">
        <f t="shared" si="0"/>
        <v/>
      </c>
      <c r="L19" s="144" t="str">
        <f t="shared" si="1"/>
        <v/>
      </c>
      <c r="M19" s="6"/>
      <c r="N19" s="158" t="str">
        <f>IF(K19="","",RANK(K19,$K$14:$K$500)+COUNTIF(K$14:$K19,K19)-1)</f>
        <v/>
      </c>
      <c r="O19" s="158" t="str">
        <f t="shared" si="2"/>
        <v>Chemical Exposure, External</v>
      </c>
    </row>
    <row r="20" spans="1:15" s="3" customFormat="1" x14ac:dyDescent="0.2">
      <c r="A20" s="187" t="str">
        <f>IF(Reference!A15="","",Reference!A15)</f>
        <v>Chemical Exposure, Internal</v>
      </c>
      <c r="B20" s="114"/>
      <c r="C20" s="149" t="str">
        <f>IF(B20="","",COUNTIF('Incident Log'!$C$11:$C$500,A20))</f>
        <v/>
      </c>
      <c r="D20" s="154" t="str">
        <f>IF(B20="","",COUNTIFS('Incident Log'!$C$11:$C$500,"="&amp;A20,'Incident Log'!$J$11:$J$500,"=Yes"))</f>
        <v/>
      </c>
      <c r="E20" s="115"/>
      <c r="F20" s="116"/>
      <c r="G20" s="117"/>
      <c r="H20" s="115"/>
      <c r="I20" s="116"/>
      <c r="J20" s="117"/>
      <c r="K20" s="137" t="str">
        <f t="shared" si="0"/>
        <v/>
      </c>
      <c r="L20" s="144" t="str">
        <f t="shared" si="1"/>
        <v/>
      </c>
      <c r="M20" s="6"/>
      <c r="N20" s="158" t="str">
        <f>IF(K20="","",RANK(K20,$K$14:$K$500)+COUNTIF(K$14:$K20,K20)-1)</f>
        <v/>
      </c>
      <c r="O20" s="158" t="str">
        <f t="shared" si="2"/>
        <v>Chemical Exposure, Internal</v>
      </c>
    </row>
    <row r="21" spans="1:15" s="3" customFormat="1" x14ac:dyDescent="0.2">
      <c r="A21" s="187" t="str">
        <f>IF(Reference!A16="","",Reference!A16)</f>
        <v>Chemical Spill</v>
      </c>
      <c r="B21" s="114"/>
      <c r="C21" s="149" t="str">
        <f>IF(B21="","",COUNTIF('Incident Log'!$C$11:$C$500,A21))</f>
        <v/>
      </c>
      <c r="D21" s="154" t="str">
        <f>IF(B21="","",COUNTIFS('Incident Log'!$C$11:$C$500,"="&amp;A21,'Incident Log'!$J$11:$J$500,"=Yes"))</f>
        <v/>
      </c>
      <c r="E21" s="115"/>
      <c r="F21" s="116"/>
      <c r="G21" s="117"/>
      <c r="H21" s="115"/>
      <c r="I21" s="116"/>
      <c r="J21" s="117"/>
      <c r="K21" s="137" t="str">
        <f t="shared" si="0"/>
        <v/>
      </c>
      <c r="L21" s="144" t="str">
        <f t="shared" si="1"/>
        <v/>
      </c>
      <c r="M21" s="6"/>
      <c r="N21" s="158" t="str">
        <f>IF(K21="","",RANK(K21,$K$14:$K$500)+COUNTIF(K$14:$K21,K21)-1)</f>
        <v/>
      </c>
      <c r="O21" s="158" t="str">
        <f t="shared" si="2"/>
        <v>Chemical Spill</v>
      </c>
    </row>
    <row r="22" spans="1:15" s="3" customFormat="1" x14ac:dyDescent="0.2">
      <c r="A22" s="187" t="str">
        <f>IF(Reference!A18="","",Reference!A18)</f>
        <v>Child Abduction</v>
      </c>
      <c r="B22" s="114"/>
      <c r="C22" s="149" t="str">
        <f>IF(B22="","",COUNTIF('Incident Log'!$C$11:$C$500,A22))</f>
        <v/>
      </c>
      <c r="D22" s="154" t="str">
        <f>IF(B22="","",COUNTIFS('Incident Log'!$C$11:$C$500,"="&amp;A22,'Incident Log'!$J$11:$J$500,"=Yes"))</f>
        <v/>
      </c>
      <c r="E22" s="115"/>
      <c r="F22" s="116"/>
      <c r="G22" s="117"/>
      <c r="H22" s="115"/>
      <c r="I22" s="116"/>
      <c r="J22" s="117"/>
      <c r="K22" s="137" t="str">
        <f t="shared" si="0"/>
        <v/>
      </c>
      <c r="L22" s="144" t="str">
        <f t="shared" si="1"/>
        <v/>
      </c>
      <c r="M22" s="6"/>
      <c r="N22" s="158" t="str">
        <f>IF(K22="","",RANK(K22,$K$14:$K$500)+COUNTIF(K$14:$K22,K22)-1)</f>
        <v/>
      </c>
      <c r="O22" s="158" t="str">
        <f t="shared" si="2"/>
        <v>Child Abduction</v>
      </c>
    </row>
    <row r="23" spans="1:15" s="3" customFormat="1" x14ac:dyDescent="0.2">
      <c r="A23" s="187" t="str">
        <f>IF(Reference!A19="","",Reference!A19)</f>
        <v>Civil Unrest / Protesting</v>
      </c>
      <c r="B23" s="114"/>
      <c r="C23" s="149" t="str">
        <f>IF(B23="","",COUNTIF('Incident Log'!$C$11:$C$500,A23))</f>
        <v/>
      </c>
      <c r="D23" s="154" t="str">
        <f>IF(B23="","",COUNTIFS('Incident Log'!$C$11:$C$500,"="&amp;A23,'Incident Log'!$J$11:$J$500,"=Yes"))</f>
        <v/>
      </c>
      <c r="E23" s="115"/>
      <c r="F23" s="116"/>
      <c r="G23" s="117"/>
      <c r="H23" s="115"/>
      <c r="I23" s="116"/>
      <c r="J23" s="117"/>
      <c r="K23" s="137" t="str">
        <f t="shared" si="0"/>
        <v/>
      </c>
      <c r="L23" s="144" t="str">
        <f t="shared" si="1"/>
        <v/>
      </c>
      <c r="M23" s="6"/>
      <c r="N23" s="158" t="str">
        <f>IF(K23="","",RANK(K23,$K$14:$K$500)+COUNTIF(K$14:$K23,K23)-1)</f>
        <v/>
      </c>
      <c r="O23" s="158" t="str">
        <f t="shared" si="2"/>
        <v>Civil Unrest / Protesting</v>
      </c>
    </row>
    <row r="24" spans="1:15" s="3" customFormat="1" x14ac:dyDescent="0.2">
      <c r="A24" s="187" t="str">
        <f>IF(Reference!A20="","",Reference!A20)</f>
        <v>Communication / Telephony Failure</v>
      </c>
      <c r="B24" s="114"/>
      <c r="C24" s="149" t="str">
        <f>IF(B24="","",COUNTIF('Incident Log'!$C$11:$C$500,A24))</f>
        <v/>
      </c>
      <c r="D24" s="154" t="str">
        <f>IF(B24="","",COUNTIFS('Incident Log'!$C$11:$C$500,"="&amp;A24,'Incident Log'!$J$11:$J$500,"=Yes"))</f>
        <v/>
      </c>
      <c r="E24" s="115"/>
      <c r="F24" s="116"/>
      <c r="G24" s="117"/>
      <c r="H24" s="115"/>
      <c r="I24" s="116"/>
      <c r="J24" s="117"/>
      <c r="K24" s="137" t="str">
        <f t="shared" si="0"/>
        <v/>
      </c>
      <c r="L24" s="144" t="str">
        <f t="shared" si="1"/>
        <v/>
      </c>
      <c r="M24" s="6"/>
      <c r="N24" s="158" t="str">
        <f>IF(K24="","",RANK(K24,$K$14:$K$500)+COUNTIF(K$14:$K24,K24)-1)</f>
        <v/>
      </c>
      <c r="O24" s="158" t="str">
        <f t="shared" si="2"/>
        <v>Communication / Telephony Failure</v>
      </c>
    </row>
    <row r="25" spans="1:15" s="3" customFormat="1" x14ac:dyDescent="0.2">
      <c r="A25" s="187" t="str">
        <f>IF(Reference!A21="","",Reference!A21)</f>
        <v>Dam Failure</v>
      </c>
      <c r="B25" s="114"/>
      <c r="C25" s="149" t="str">
        <f>IF(B25="","",COUNTIF('Incident Log'!$C$11:$C$500,A25))</f>
        <v/>
      </c>
      <c r="D25" s="154" t="str">
        <f>IF(B25="","",COUNTIFS('Incident Log'!$C$11:$C$500,"="&amp;A25,'Incident Log'!$J$11:$J$500,"=Yes"))</f>
        <v/>
      </c>
      <c r="E25" s="115"/>
      <c r="F25" s="116"/>
      <c r="G25" s="117"/>
      <c r="H25" s="115"/>
      <c r="I25" s="116"/>
      <c r="J25" s="117"/>
      <c r="K25" s="137" t="str">
        <f t="shared" si="0"/>
        <v/>
      </c>
      <c r="L25" s="144" t="str">
        <f t="shared" si="1"/>
        <v/>
      </c>
      <c r="M25" s="6"/>
      <c r="N25" s="158" t="str">
        <f>IF(K25="","",RANK(K25,$K$14:$K$500)+COUNTIF(K$14:$K25,K25)-1)</f>
        <v/>
      </c>
      <c r="O25" s="158" t="str">
        <f t="shared" si="2"/>
        <v>Dam Failure</v>
      </c>
    </row>
    <row r="26" spans="1:15" s="3" customFormat="1" x14ac:dyDescent="0.2">
      <c r="A26" s="187" t="str">
        <f>IF(Reference!A22="","",Reference!A22)</f>
        <v>Drought</v>
      </c>
      <c r="B26" s="114"/>
      <c r="C26" s="149" t="str">
        <f>IF(B26="","",COUNTIF('Incident Log'!$C$11:$C$500,A26))</f>
        <v/>
      </c>
      <c r="D26" s="154" t="str">
        <f>IF(B26="","",COUNTIFS('Incident Log'!$C$11:$C$500,"="&amp;A26,'Incident Log'!$J$11:$J$500,"=Yes"))</f>
        <v/>
      </c>
      <c r="E26" s="115"/>
      <c r="F26" s="116"/>
      <c r="G26" s="117"/>
      <c r="H26" s="115"/>
      <c r="I26" s="116"/>
      <c r="J26" s="117"/>
      <c r="K26" s="137" t="str">
        <f t="shared" si="0"/>
        <v/>
      </c>
      <c r="L26" s="144" t="str">
        <f t="shared" si="1"/>
        <v/>
      </c>
      <c r="M26" s="6"/>
      <c r="N26" s="158" t="str">
        <f>IF(K26="","",RANK(K26,$K$14:$K$500)+COUNTIF(K$14:$K26,K26)-1)</f>
        <v/>
      </c>
      <c r="O26" s="158" t="str">
        <f t="shared" si="2"/>
        <v>Drought</v>
      </c>
    </row>
    <row r="27" spans="1:15" s="3" customFormat="1" x14ac:dyDescent="0.2">
      <c r="A27" s="187" t="str">
        <f>IF(Reference!A23="","",Reference!A23)</f>
        <v>Earthquake</v>
      </c>
      <c r="B27" s="114"/>
      <c r="C27" s="149" t="str">
        <f>IF(B27="","",COUNTIF('Incident Log'!$C$11:$C$500,A27))</f>
        <v/>
      </c>
      <c r="D27" s="154" t="str">
        <f>IF(B27="","",COUNTIFS('Incident Log'!$C$11:$C$500,"="&amp;A27,'Incident Log'!$J$11:$J$500,"=Yes"))</f>
        <v/>
      </c>
      <c r="E27" s="115"/>
      <c r="F27" s="116"/>
      <c r="G27" s="117"/>
      <c r="H27" s="115"/>
      <c r="I27" s="116"/>
      <c r="J27" s="117"/>
      <c r="K27" s="137" t="str">
        <f t="shared" si="0"/>
        <v/>
      </c>
      <c r="L27" s="144" t="str">
        <f t="shared" si="1"/>
        <v/>
      </c>
      <c r="M27" s="6"/>
      <c r="N27" s="158" t="str">
        <f>IF(K27="","",RANK(K27,$K$14:$K$500)+COUNTIF(K$14:$K27,K27)-1)</f>
        <v/>
      </c>
      <c r="O27" s="158" t="str">
        <f t="shared" si="2"/>
        <v>Earthquake</v>
      </c>
    </row>
    <row r="28" spans="1:15" s="3" customFormat="1" x14ac:dyDescent="0.2">
      <c r="A28" s="187" t="str">
        <f>IF(Reference!A24="","",Reference!A24)</f>
        <v>Epidemic</v>
      </c>
      <c r="B28" s="114"/>
      <c r="C28" s="149" t="str">
        <f>IF(B28="","",COUNTIF('Incident Log'!$C$11:$C$500,A28))</f>
        <v/>
      </c>
      <c r="D28" s="154" t="str">
        <f>IF(B28="","",COUNTIFS('Incident Log'!$C$11:$C$500,"="&amp;A28,'Incident Log'!$J$11:$J$500,"=Yes"))</f>
        <v/>
      </c>
      <c r="E28" s="115"/>
      <c r="F28" s="116"/>
      <c r="G28" s="117"/>
      <c r="H28" s="115"/>
      <c r="I28" s="116"/>
      <c r="J28" s="117"/>
      <c r="K28" s="137" t="str">
        <f t="shared" si="0"/>
        <v/>
      </c>
      <c r="L28" s="144" t="str">
        <f t="shared" si="1"/>
        <v/>
      </c>
      <c r="M28" s="6"/>
      <c r="N28" s="158" t="str">
        <f>IF(K28="","",RANK(K28,$K$14:$K$500)+COUNTIF(K$14:$K28,K28)-1)</f>
        <v/>
      </c>
      <c r="O28" s="158" t="str">
        <f t="shared" si="2"/>
        <v>Epidemic</v>
      </c>
    </row>
    <row r="29" spans="1:15" s="3" customFormat="1" x14ac:dyDescent="0.2">
      <c r="A29" s="187" t="str">
        <f>IF(Reference!A25="","",Reference!A25)</f>
        <v>Evacuation</v>
      </c>
      <c r="B29" s="114"/>
      <c r="C29" s="149" t="str">
        <f>IF(B29="","",COUNTIF('Incident Log'!$C$11:$C$500,A29))</f>
        <v/>
      </c>
      <c r="D29" s="154" t="str">
        <f>IF(B29="","",COUNTIFS('Incident Log'!$C$11:$C$500,"="&amp;A29,'Incident Log'!$J$11:$J$500,"=Yes"))</f>
        <v/>
      </c>
      <c r="E29" s="115"/>
      <c r="F29" s="116"/>
      <c r="G29" s="117"/>
      <c r="H29" s="115"/>
      <c r="I29" s="116"/>
      <c r="J29" s="117"/>
      <c r="K29" s="137" t="str">
        <f t="shared" si="0"/>
        <v/>
      </c>
      <c r="L29" s="144" t="str">
        <f t="shared" si="1"/>
        <v/>
      </c>
      <c r="M29" s="6"/>
      <c r="N29" s="158" t="str">
        <f>IF(K29="","",RANK(K29,$K$14:$K$500)+COUNTIF(K$14:$K29,K29)-1)</f>
        <v/>
      </c>
      <c r="O29" s="158" t="str">
        <f t="shared" si="2"/>
        <v>Evacuation</v>
      </c>
    </row>
    <row r="30" spans="1:15" s="3" customFormat="1" x14ac:dyDescent="0.2">
      <c r="A30" s="187" t="str">
        <f>IF(Reference!A26="","",Reference!A26)</f>
        <v>Explosion</v>
      </c>
      <c r="B30" s="114"/>
      <c r="C30" s="149" t="str">
        <f>IF(B30="","",COUNTIF('Incident Log'!$C$11:$C$500,A30))</f>
        <v/>
      </c>
      <c r="D30" s="154" t="str">
        <f>IF(B30="","",COUNTIFS('Incident Log'!$C$11:$C$500,"="&amp;A30,'Incident Log'!$J$11:$J$500,"=Yes"))</f>
        <v/>
      </c>
      <c r="E30" s="115"/>
      <c r="F30" s="116"/>
      <c r="G30" s="117"/>
      <c r="H30" s="115"/>
      <c r="I30" s="116"/>
      <c r="J30" s="117"/>
      <c r="K30" s="137" t="str">
        <f t="shared" si="0"/>
        <v/>
      </c>
      <c r="L30" s="144" t="str">
        <f t="shared" si="1"/>
        <v/>
      </c>
      <c r="M30" s="6"/>
      <c r="N30" s="158" t="str">
        <f>IF(K30="","",RANK(K30,$K$14:$K$500)+COUNTIF(K$14:$K30,K30)-1)</f>
        <v/>
      </c>
      <c r="O30" s="158" t="str">
        <f t="shared" si="2"/>
        <v>Explosion</v>
      </c>
    </row>
    <row r="31" spans="1:15" s="3" customFormat="1" x14ac:dyDescent="0.2">
      <c r="A31" s="187" t="str">
        <f>IF(Reference!A27="","",Reference!A27)</f>
        <v>Fire, External</v>
      </c>
      <c r="B31" s="114"/>
      <c r="C31" s="149" t="str">
        <f>IF(B31="","",COUNTIF('Incident Log'!$C$11:$C$500,A31))</f>
        <v/>
      </c>
      <c r="D31" s="154" t="str">
        <f>IF(B31="","",COUNTIFS('Incident Log'!$C$11:$C$500,"="&amp;A31,'Incident Log'!$J$11:$J$500,"=Yes"))</f>
        <v/>
      </c>
      <c r="E31" s="115"/>
      <c r="F31" s="116"/>
      <c r="G31" s="117"/>
      <c r="H31" s="115"/>
      <c r="I31" s="116"/>
      <c r="J31" s="117"/>
      <c r="K31" s="137" t="str">
        <f t="shared" si="0"/>
        <v/>
      </c>
      <c r="L31" s="144" t="str">
        <f t="shared" si="1"/>
        <v/>
      </c>
      <c r="M31" s="6"/>
      <c r="N31" s="158" t="str">
        <f>IF(K31="","",RANK(K31,$K$14:$K$500)+COUNTIF(K$14:$K31,K31)-1)</f>
        <v/>
      </c>
      <c r="O31" s="158" t="str">
        <f t="shared" si="2"/>
        <v>Fire, External</v>
      </c>
    </row>
    <row r="32" spans="1:15" s="3" customFormat="1" x14ac:dyDescent="0.2">
      <c r="A32" s="187" t="str">
        <f>IF(Reference!A28="","",Reference!A28)</f>
        <v>Fire, Internal</v>
      </c>
      <c r="B32" s="114"/>
      <c r="C32" s="149" t="str">
        <f>IF(B32="","",COUNTIF('Incident Log'!$C$11:$C$500,A32))</f>
        <v/>
      </c>
      <c r="D32" s="154" t="str">
        <f>IF(B32="","",COUNTIFS('Incident Log'!$C$11:$C$500,"="&amp;A32,'Incident Log'!$J$11:$J$500,"=Yes"))</f>
        <v/>
      </c>
      <c r="E32" s="115"/>
      <c r="F32" s="116"/>
      <c r="G32" s="117"/>
      <c r="H32" s="115"/>
      <c r="I32" s="116"/>
      <c r="J32" s="117"/>
      <c r="K32" s="137" t="str">
        <f t="shared" si="0"/>
        <v/>
      </c>
      <c r="L32" s="144" t="str">
        <f t="shared" si="1"/>
        <v/>
      </c>
      <c r="M32" s="6"/>
      <c r="N32" s="158" t="str">
        <f>IF(K32="","",RANK(K32,$K$14:$K$500)+COUNTIF(K$14:$K32,K32)-1)</f>
        <v/>
      </c>
      <c r="O32" s="158" t="str">
        <f t="shared" si="2"/>
        <v>Fire, Internal</v>
      </c>
    </row>
    <row r="33" spans="1:15" s="3" customFormat="1" x14ac:dyDescent="0.2">
      <c r="A33" s="187" t="str">
        <f>IF(Reference!A29="","",Reference!A29)</f>
        <v>Flood, External</v>
      </c>
      <c r="B33" s="114"/>
      <c r="C33" s="149" t="str">
        <f>IF(B33="","",COUNTIF('Incident Log'!$C$11:$C$500,A33))</f>
        <v/>
      </c>
      <c r="D33" s="154" t="str">
        <f>IF(B33="","",COUNTIFS('Incident Log'!$C$11:$C$500,"="&amp;A33,'Incident Log'!$J$11:$J$500,"=Yes"))</f>
        <v/>
      </c>
      <c r="E33" s="115"/>
      <c r="F33" s="116"/>
      <c r="G33" s="117"/>
      <c r="H33" s="115"/>
      <c r="I33" s="116"/>
      <c r="J33" s="117"/>
      <c r="K33" s="137" t="str">
        <f t="shared" si="0"/>
        <v/>
      </c>
      <c r="L33" s="144" t="str">
        <f t="shared" si="1"/>
        <v/>
      </c>
      <c r="M33" s="6"/>
      <c r="N33" s="158" t="str">
        <f>IF(K33="","",RANK(K33,$K$14:$K$500)+COUNTIF(K$14:$K33,K33)-1)</f>
        <v/>
      </c>
      <c r="O33" s="158" t="str">
        <f t="shared" si="2"/>
        <v>Flood, External</v>
      </c>
    </row>
    <row r="34" spans="1:15" s="3" customFormat="1" x14ac:dyDescent="0.2">
      <c r="A34" s="187" t="str">
        <f>IF(Reference!A30="","",Reference!A30)</f>
        <v>Flood, Internal</v>
      </c>
      <c r="B34" s="114"/>
      <c r="C34" s="149" t="str">
        <f>IF(B34="","",COUNTIF('Incident Log'!$C$11:$C$500,A34))</f>
        <v/>
      </c>
      <c r="D34" s="154" t="str">
        <f>IF(B34="","",COUNTIFS('Incident Log'!$C$11:$C$500,"="&amp;A34,'Incident Log'!$J$11:$J$500,"=Yes"))</f>
        <v/>
      </c>
      <c r="E34" s="115"/>
      <c r="F34" s="116"/>
      <c r="G34" s="117"/>
      <c r="H34" s="115"/>
      <c r="I34" s="116"/>
      <c r="J34" s="117"/>
      <c r="K34" s="137" t="str">
        <f t="shared" si="0"/>
        <v/>
      </c>
      <c r="L34" s="144" t="str">
        <f t="shared" si="1"/>
        <v/>
      </c>
      <c r="M34" s="6"/>
      <c r="N34" s="158" t="str">
        <f>IF(K34="","",RANK(K34,$K$14:$K$500)+COUNTIF(K$14:$K34,K34)-1)</f>
        <v/>
      </c>
      <c r="O34" s="158" t="str">
        <f t="shared" si="2"/>
        <v>Flood, Internal</v>
      </c>
    </row>
    <row r="35" spans="1:15" s="3" customFormat="1" x14ac:dyDescent="0.2">
      <c r="A35" s="187" t="str">
        <f>IF(Reference!A31="","",Reference!A31)</f>
        <v>Forensic Admission</v>
      </c>
      <c r="B35" s="114"/>
      <c r="C35" s="149" t="str">
        <f>IF(B35="","",COUNTIF('Incident Log'!$C$11:$C$500,A35))</f>
        <v/>
      </c>
      <c r="D35" s="154" t="str">
        <f>IF(B35="","",COUNTIFS('Incident Log'!$C$11:$C$500,"="&amp;A35,'Incident Log'!$J$11:$J$500,"=Yes"))</f>
        <v/>
      </c>
      <c r="E35" s="115"/>
      <c r="F35" s="116"/>
      <c r="G35" s="117"/>
      <c r="H35" s="115"/>
      <c r="I35" s="116"/>
      <c r="J35" s="117"/>
      <c r="K35" s="137" t="str">
        <f t="shared" si="0"/>
        <v/>
      </c>
      <c r="L35" s="144" t="str">
        <f t="shared" si="1"/>
        <v/>
      </c>
      <c r="M35" s="6"/>
      <c r="N35" s="158" t="str">
        <f>IF(K35="","",RANK(K35,$K$14:$K$500)+COUNTIF(K$14:$K35,K35)-1)</f>
        <v/>
      </c>
      <c r="O35" s="158" t="str">
        <f t="shared" si="2"/>
        <v>Forensic Admission</v>
      </c>
    </row>
    <row r="36" spans="1:15" s="3" customFormat="1" x14ac:dyDescent="0.2">
      <c r="A36" s="187" t="str">
        <f>IF(Reference!A32="","",Reference!A32)</f>
        <v>Gas / Emmissions Leak</v>
      </c>
      <c r="B36" s="114"/>
      <c r="C36" s="149" t="str">
        <f>IF(B36="","",COUNTIF('Incident Log'!$C$11:$C$500,A36))</f>
        <v/>
      </c>
      <c r="D36" s="154" t="str">
        <f>IF(B36="","",COUNTIFS('Incident Log'!$C$11:$C$500,"="&amp;A36,'Incident Log'!$J$11:$J$500,"=Yes"))</f>
        <v/>
      </c>
      <c r="E36" s="115"/>
      <c r="F36" s="116"/>
      <c r="G36" s="117"/>
      <c r="H36" s="115"/>
      <c r="I36" s="116"/>
      <c r="J36" s="117"/>
      <c r="K36" s="137" t="str">
        <f t="shared" si="0"/>
        <v/>
      </c>
      <c r="L36" s="144" t="str">
        <f t="shared" si="1"/>
        <v/>
      </c>
      <c r="M36" s="6"/>
      <c r="N36" s="158" t="str">
        <f>IF(K36="","",RANK(K36,$K$14:$K$500)+COUNTIF(K$14:$K36,K36)-1)</f>
        <v/>
      </c>
      <c r="O36" s="158" t="str">
        <f t="shared" si="2"/>
        <v>Gas / Emmissions Leak</v>
      </c>
    </row>
    <row r="37" spans="1:15" s="3" customFormat="1" x14ac:dyDescent="0.2">
      <c r="A37" s="187" t="str">
        <f>IF(Reference!A33="","",Reference!A33)</f>
        <v>Generator Failure</v>
      </c>
      <c r="B37" s="114"/>
      <c r="C37" s="149" t="str">
        <f>IF(B37="","",COUNTIF('Incident Log'!$C$11:$C$500,A37))</f>
        <v/>
      </c>
      <c r="D37" s="154" t="str">
        <f>IF(B37="","",COUNTIFS('Incident Log'!$C$11:$C$500,"="&amp;A37,'Incident Log'!$J$11:$J$500,"=Yes"))</f>
        <v/>
      </c>
      <c r="E37" s="115"/>
      <c r="F37" s="116"/>
      <c r="G37" s="117"/>
      <c r="H37" s="115"/>
      <c r="I37" s="116"/>
      <c r="J37" s="117"/>
      <c r="K37" s="137" t="str">
        <f t="shared" si="0"/>
        <v/>
      </c>
      <c r="L37" s="144" t="str">
        <f t="shared" si="1"/>
        <v/>
      </c>
      <c r="M37" s="6"/>
      <c r="N37" s="158" t="str">
        <f>IF(K37="","",RANK(K37,$K$14:$K$500)+COUNTIF(K$14:$K37,K37)-1)</f>
        <v/>
      </c>
      <c r="O37" s="158" t="str">
        <f t="shared" si="2"/>
        <v>Generator Failure</v>
      </c>
    </row>
    <row r="38" spans="1:15" s="3" customFormat="1" x14ac:dyDescent="0.2">
      <c r="A38" s="187" t="str">
        <f>IF(Reference!A34="","",Reference!A34)</f>
        <v>Hostage Situation</v>
      </c>
      <c r="B38" s="114"/>
      <c r="C38" s="149" t="str">
        <f>IF(B38="","",COUNTIF('Incident Log'!$C$11:$C$500,A38))</f>
        <v/>
      </c>
      <c r="D38" s="154" t="str">
        <f>IF(B38="","",COUNTIFS('Incident Log'!$C$11:$C$500,"="&amp;A38,'Incident Log'!$J$11:$J$500,"=Yes"))</f>
        <v/>
      </c>
      <c r="E38" s="115"/>
      <c r="F38" s="116"/>
      <c r="G38" s="117"/>
      <c r="H38" s="115"/>
      <c r="I38" s="116"/>
      <c r="J38" s="117"/>
      <c r="K38" s="137" t="str">
        <f t="shared" si="0"/>
        <v/>
      </c>
      <c r="L38" s="144" t="str">
        <f t="shared" si="1"/>
        <v/>
      </c>
      <c r="M38" s="6"/>
      <c r="N38" s="158" t="str">
        <f>IF(K38="","",RANK(K38,$K$14:$K$500)+COUNTIF(K$14:$K38,K38)-1)</f>
        <v/>
      </c>
      <c r="O38" s="158" t="str">
        <f t="shared" si="2"/>
        <v>Hostage Situation</v>
      </c>
    </row>
    <row r="39" spans="1:15" s="3" customFormat="1" x14ac:dyDescent="0.2">
      <c r="A39" s="187" t="str">
        <f>IF(Reference!A35="","",Reference!A35)</f>
        <v>Hurricane</v>
      </c>
      <c r="B39" s="114"/>
      <c r="C39" s="149" t="str">
        <f>IF(B39="","",COUNTIF('Incident Log'!$C$11:$C$500,A39))</f>
        <v/>
      </c>
      <c r="D39" s="154" t="str">
        <f>IF(B39="","",COUNTIFS('Incident Log'!$C$11:$C$500,"="&amp;A39,'Incident Log'!$J$11:$J$500,"=Yes"))</f>
        <v/>
      </c>
      <c r="E39" s="115"/>
      <c r="F39" s="116"/>
      <c r="G39" s="117"/>
      <c r="H39" s="115"/>
      <c r="I39" s="116"/>
      <c r="J39" s="117"/>
      <c r="K39" s="137" t="str">
        <f t="shared" si="0"/>
        <v/>
      </c>
      <c r="L39" s="144" t="str">
        <f t="shared" si="1"/>
        <v/>
      </c>
      <c r="M39" s="6"/>
      <c r="N39" s="158" t="str">
        <f>IF(K39="","",RANK(K39,$K$14:$K$500)+COUNTIF(K$14:$K39,K39)-1)</f>
        <v/>
      </c>
      <c r="O39" s="158" t="str">
        <f t="shared" si="2"/>
        <v>Hurricane</v>
      </c>
    </row>
    <row r="40" spans="1:15" s="3" customFormat="1" x14ac:dyDescent="0.2">
      <c r="A40" s="187" t="str">
        <f>IF(Reference!A36="","",Reference!A36)</f>
        <v>HVAC Failure</v>
      </c>
      <c r="B40" s="114"/>
      <c r="C40" s="149" t="str">
        <f>IF(B40="","",COUNTIF('Incident Log'!$C$11:$C$500,A40))</f>
        <v/>
      </c>
      <c r="D40" s="154" t="str">
        <f>IF(B40="","",COUNTIFS('Incident Log'!$C$11:$C$500,"="&amp;A40,'Incident Log'!$J$11:$J$500,"=Yes"))</f>
        <v/>
      </c>
      <c r="E40" s="115"/>
      <c r="F40" s="116"/>
      <c r="G40" s="117"/>
      <c r="H40" s="115"/>
      <c r="I40" s="116"/>
      <c r="J40" s="117"/>
      <c r="K40" s="137" t="str">
        <f t="shared" si="0"/>
        <v/>
      </c>
      <c r="L40" s="144" t="str">
        <f t="shared" si="1"/>
        <v/>
      </c>
      <c r="M40" s="6"/>
      <c r="N40" s="158" t="str">
        <f>IF(K40="","",RANK(K40,$K$14:$K$500)+COUNTIF(K$14:$K40,K40)-1)</f>
        <v/>
      </c>
      <c r="O40" s="158" t="str">
        <f t="shared" si="2"/>
        <v>HVAC Failure</v>
      </c>
    </row>
    <row r="41" spans="1:15" s="3" customFormat="1" x14ac:dyDescent="0.2">
      <c r="A41" s="187" t="str">
        <f>IF(Reference!A37="","",Reference!A37)</f>
        <v>Inclement Weather</v>
      </c>
      <c r="B41" s="114"/>
      <c r="C41" s="149" t="str">
        <f>IF(B41="","",COUNTIF('Incident Log'!$C$11:$C$500,A41))</f>
        <v/>
      </c>
      <c r="D41" s="154" t="str">
        <f>IF(B41="","",COUNTIFS('Incident Log'!$C$11:$C$500,"="&amp;A41,'Incident Log'!$J$11:$J$500,"=Yes"))</f>
        <v/>
      </c>
      <c r="E41" s="115"/>
      <c r="F41" s="116"/>
      <c r="G41" s="117"/>
      <c r="H41" s="115"/>
      <c r="I41" s="116"/>
      <c r="J41" s="117"/>
      <c r="K41" s="137" t="str">
        <f t="shared" si="0"/>
        <v/>
      </c>
      <c r="L41" s="144" t="str">
        <f t="shared" si="1"/>
        <v/>
      </c>
      <c r="M41" s="6"/>
      <c r="N41" s="158" t="str">
        <f>IF(K41="","",RANK(K41,$K$14:$K$500)+COUNTIF(K$14:$K41,K41)-1)</f>
        <v/>
      </c>
      <c r="O41" s="158" t="str">
        <f t="shared" si="2"/>
        <v>Inclement Weather</v>
      </c>
    </row>
    <row r="42" spans="1:15" s="3" customFormat="1" x14ac:dyDescent="0.2">
      <c r="A42" s="187" t="str">
        <f>IF(Reference!A38="","",Reference!A38)</f>
        <v>Infectious Disease Outbreak</v>
      </c>
      <c r="B42" s="114"/>
      <c r="C42" s="149" t="str">
        <f>IF(B42="","",COUNTIF('Incident Log'!$C$11:$C$500,A42))</f>
        <v/>
      </c>
      <c r="D42" s="154" t="str">
        <f>IF(B42="","",COUNTIFS('Incident Log'!$C$11:$C$500,"="&amp;A42,'Incident Log'!$J$11:$J$500,"=Yes"))</f>
        <v/>
      </c>
      <c r="E42" s="115"/>
      <c r="F42" s="116"/>
      <c r="G42" s="117"/>
      <c r="H42" s="115"/>
      <c r="I42" s="116"/>
      <c r="J42" s="117"/>
      <c r="K42" s="137" t="str">
        <f t="shared" si="0"/>
        <v/>
      </c>
      <c r="L42" s="144" t="str">
        <f t="shared" si="1"/>
        <v/>
      </c>
      <c r="M42" s="6"/>
      <c r="N42" s="158" t="str">
        <f>IF(K42="","",RANK(K42,$K$14:$K$500)+COUNTIF(K$14:$K42,K42)-1)</f>
        <v/>
      </c>
      <c r="O42" s="158" t="str">
        <f t="shared" si="2"/>
        <v>Infectious Disease Outbreak</v>
      </c>
    </row>
    <row r="43" spans="1:15" s="3" customFormat="1" x14ac:dyDescent="0.2">
      <c r="A43" s="187" t="str">
        <f>IF(Reference!A39="","",Reference!A39)</f>
        <v>IT System Outage</v>
      </c>
      <c r="B43" s="114"/>
      <c r="C43" s="149" t="str">
        <f>IF(B43="","",COUNTIF('Incident Log'!$C$11:$C$500,A43))</f>
        <v/>
      </c>
      <c r="D43" s="154" t="str">
        <f>IF(B43="","",COUNTIFS('Incident Log'!$C$11:$C$500,"="&amp;A43,'Incident Log'!$J$11:$J$500,"=Yes"))</f>
        <v/>
      </c>
      <c r="E43" s="115"/>
      <c r="F43" s="116"/>
      <c r="G43" s="117"/>
      <c r="H43" s="115"/>
      <c r="I43" s="116"/>
      <c r="J43" s="117"/>
      <c r="K43" s="137" t="str">
        <f t="shared" si="0"/>
        <v/>
      </c>
      <c r="L43" s="144" t="str">
        <f t="shared" si="1"/>
        <v/>
      </c>
      <c r="M43" s="6"/>
      <c r="N43" s="158" t="str">
        <f>IF(K43="","",RANK(K43,$K$14:$K$500)+COUNTIF(K$14:$K43,K43)-1)</f>
        <v/>
      </c>
      <c r="O43" s="158" t="str">
        <f t="shared" si="2"/>
        <v>IT System Outage</v>
      </c>
    </row>
    <row r="44" spans="1:15" s="3" customFormat="1" x14ac:dyDescent="0.2">
      <c r="A44" s="187" t="str">
        <f>IF(Reference!A40="","",Reference!A40)</f>
        <v>Landslide</v>
      </c>
      <c r="B44" s="114"/>
      <c r="C44" s="149" t="str">
        <f>IF(B44="","",COUNTIF('Incident Log'!$C$11:$C$500,A44))</f>
        <v/>
      </c>
      <c r="D44" s="154" t="str">
        <f>IF(B44="","",COUNTIFS('Incident Log'!$C$11:$C$500,"="&amp;A44,'Incident Log'!$J$11:$J$500,"=Yes"))</f>
        <v/>
      </c>
      <c r="E44" s="115"/>
      <c r="F44" s="116"/>
      <c r="G44" s="117"/>
      <c r="H44" s="115"/>
      <c r="I44" s="116"/>
      <c r="J44" s="117"/>
      <c r="K44" s="137" t="str">
        <f t="shared" si="0"/>
        <v/>
      </c>
      <c r="L44" s="144" t="str">
        <f t="shared" si="1"/>
        <v/>
      </c>
      <c r="M44" s="6"/>
      <c r="N44" s="158" t="str">
        <f>IF(K44="","",RANK(K44,$K$14:$K$500)+COUNTIF(K$14:$K44,K44)-1)</f>
        <v/>
      </c>
      <c r="O44" s="158" t="str">
        <f t="shared" si="2"/>
        <v>Landslide</v>
      </c>
    </row>
    <row r="45" spans="1:15" s="3" customFormat="1" x14ac:dyDescent="0.2">
      <c r="A45" s="187" t="str">
        <f>IF(Reference!A41="","",Reference!A41)</f>
        <v>Mass Casualty Incident - Hazmat</v>
      </c>
      <c r="B45" s="114"/>
      <c r="C45" s="149" t="str">
        <f>IF(B45="","",COUNTIF('Incident Log'!$C$11:$C$500,A45))</f>
        <v/>
      </c>
      <c r="D45" s="154" t="str">
        <f>IF(B45="","",COUNTIFS('Incident Log'!$C$11:$C$500,"="&amp;A45,'Incident Log'!$J$11:$J$500,"=Yes"))</f>
        <v/>
      </c>
      <c r="E45" s="115"/>
      <c r="F45" s="116"/>
      <c r="G45" s="117"/>
      <c r="H45" s="115"/>
      <c r="I45" s="116"/>
      <c r="J45" s="117"/>
      <c r="K45" s="137" t="str">
        <f t="shared" si="0"/>
        <v/>
      </c>
      <c r="L45" s="144" t="str">
        <f t="shared" si="1"/>
        <v/>
      </c>
      <c r="M45" s="6"/>
      <c r="N45" s="158" t="str">
        <f>IF(K45="","",RANK(K45,$K$14:$K$500)+COUNTIF(K$14:$K45,K45)-1)</f>
        <v/>
      </c>
      <c r="O45" s="158" t="str">
        <f t="shared" si="2"/>
        <v>Mass Casualty Incident - Hazmat</v>
      </c>
    </row>
    <row r="46" spans="1:15" s="3" customFormat="1" x14ac:dyDescent="0.2">
      <c r="A46" s="187" t="str">
        <f>IF(Reference!A42="","",Reference!A42)</f>
        <v>Mass Casualty Incident - Medical</v>
      </c>
      <c r="B46" s="114"/>
      <c r="C46" s="149" t="str">
        <f>IF(B46="","",COUNTIF('Incident Log'!$C$11:$C$500,A46))</f>
        <v/>
      </c>
      <c r="D46" s="154" t="str">
        <f>IF(B46="","",COUNTIFS('Incident Log'!$C$11:$C$500,"="&amp;A46,'Incident Log'!$J$11:$J$500,"=Yes"))</f>
        <v/>
      </c>
      <c r="E46" s="115"/>
      <c r="F46" s="116"/>
      <c r="G46" s="117"/>
      <c r="H46" s="115"/>
      <c r="I46" s="116"/>
      <c r="J46" s="117"/>
      <c r="K46" s="137" t="str">
        <f t="shared" ref="K46:K75" si="3">IF(B46="","",ROUND(SUM(B46:D46)/L46*SUM(E46:J46)/MaxTotalScore,13))</f>
        <v/>
      </c>
      <c r="L46" s="144" t="str">
        <f t="shared" ref="L46:L75" si="4">IF(B46="","",SUM(C46:D46)+MaxScore)</f>
        <v/>
      </c>
      <c r="M46" s="6"/>
      <c r="N46" s="158" t="str">
        <f>IF(K46="","",RANK(K46,$K$14:$K$500)+COUNTIF(K$14:$K46,K46)-1)</f>
        <v/>
      </c>
      <c r="O46" s="158" t="str">
        <f t="shared" si="2"/>
        <v>Mass Casualty Incident - Medical</v>
      </c>
    </row>
    <row r="47" spans="1:15" s="3" customFormat="1" x14ac:dyDescent="0.2">
      <c r="A47" s="187" t="str">
        <f>IF(Reference!A43="","",Reference!A43)</f>
        <v>Mass Casualty Incident - Trauma</v>
      </c>
      <c r="B47" s="114"/>
      <c r="C47" s="149" t="str">
        <f>IF(B47="","",COUNTIF('Incident Log'!$C$11:$C$500,A47))</f>
        <v/>
      </c>
      <c r="D47" s="154" t="str">
        <f>IF(B47="","",COUNTIFS('Incident Log'!$C$11:$C$500,"="&amp;A47,'Incident Log'!$J$11:$J$500,"=Yes"))</f>
        <v/>
      </c>
      <c r="E47" s="115"/>
      <c r="F47" s="116"/>
      <c r="G47" s="117"/>
      <c r="H47" s="115"/>
      <c r="I47" s="116"/>
      <c r="J47" s="117"/>
      <c r="K47" s="137" t="str">
        <f t="shared" si="3"/>
        <v/>
      </c>
      <c r="L47" s="144" t="str">
        <f t="shared" si="4"/>
        <v/>
      </c>
      <c r="M47" s="6"/>
      <c r="N47" s="158" t="str">
        <f>IF(K47="","",RANK(K47,$K$14:$K$500)+COUNTIF(K$14:$K47,K47)-1)</f>
        <v/>
      </c>
      <c r="O47" s="158" t="str">
        <f t="shared" si="2"/>
        <v>Mass Casualty Incident - Trauma</v>
      </c>
    </row>
    <row r="48" spans="1:15" s="3" customFormat="1" x14ac:dyDescent="0.2">
      <c r="A48" s="187" t="str">
        <f>IF(Reference!A44="","",Reference!A44)</f>
        <v>Medical Gas Disruption</v>
      </c>
      <c r="B48" s="114"/>
      <c r="C48" s="149" t="str">
        <f>IF(B48="","",COUNTIF('Incident Log'!$C$11:$C$500,A48))</f>
        <v/>
      </c>
      <c r="D48" s="154" t="str">
        <f>IF(B48="","",COUNTIFS('Incident Log'!$C$11:$C$500,"="&amp;A48,'Incident Log'!$J$11:$J$500,"=Yes"))</f>
        <v/>
      </c>
      <c r="E48" s="115"/>
      <c r="F48" s="116"/>
      <c r="G48" s="117"/>
      <c r="H48" s="115"/>
      <c r="I48" s="116"/>
      <c r="J48" s="117"/>
      <c r="K48" s="137" t="str">
        <f t="shared" si="3"/>
        <v/>
      </c>
      <c r="L48" s="144" t="str">
        <f t="shared" si="4"/>
        <v/>
      </c>
      <c r="M48" s="6"/>
      <c r="N48" s="158" t="str">
        <f>IF(K48="","",RANK(K48,$K$14:$K$500)+COUNTIF(K$14:$K48,K48)-1)</f>
        <v/>
      </c>
      <c r="O48" s="158" t="str">
        <f t="shared" si="2"/>
        <v>Medical Gas Disruption</v>
      </c>
    </row>
    <row r="49" spans="1:15" s="3" customFormat="1" x14ac:dyDescent="0.2">
      <c r="A49" s="187" t="str">
        <f>IF(Reference!A45="","",Reference!A45)</f>
        <v>Natural Gas Disruption</v>
      </c>
      <c r="B49" s="114"/>
      <c r="C49" s="149" t="str">
        <f>IF(B49="","",COUNTIF('Incident Log'!$C$11:$C$500,A49))</f>
        <v/>
      </c>
      <c r="D49" s="154" t="str">
        <f>IF(B49="","",COUNTIFS('Incident Log'!$C$11:$C$500,"="&amp;A49,'Incident Log'!$J$11:$J$500,"=Yes"))</f>
        <v/>
      </c>
      <c r="E49" s="115"/>
      <c r="F49" s="116"/>
      <c r="G49" s="117"/>
      <c r="H49" s="115"/>
      <c r="I49" s="116"/>
      <c r="J49" s="117"/>
      <c r="K49" s="137" t="str">
        <f t="shared" si="3"/>
        <v/>
      </c>
      <c r="L49" s="144" t="str">
        <f t="shared" si="4"/>
        <v/>
      </c>
      <c r="M49" s="6"/>
      <c r="N49" s="158" t="str">
        <f>IF(K49="","",RANK(K49,$K$14:$K$500)+COUNTIF(K$14:$K49,K49)-1)</f>
        <v/>
      </c>
      <c r="O49" s="158" t="str">
        <f t="shared" si="2"/>
        <v>Natural Gas Disruption</v>
      </c>
    </row>
    <row r="50" spans="1:15" s="3" customFormat="1" x14ac:dyDescent="0.2">
      <c r="A50" s="187" t="str">
        <f>IF(Reference!A46="","",Reference!A46)</f>
        <v>Pandemic</v>
      </c>
      <c r="B50" s="114"/>
      <c r="C50" s="149" t="str">
        <f>IF(B50="","",COUNTIF('Incident Log'!$C$11:$C$500,A50))</f>
        <v/>
      </c>
      <c r="D50" s="154" t="str">
        <f>IF(B50="","",COUNTIFS('Incident Log'!$C$11:$C$500,"="&amp;A50,'Incident Log'!$J$11:$J$500,"=Yes"))</f>
        <v/>
      </c>
      <c r="E50" s="115"/>
      <c r="F50" s="116"/>
      <c r="G50" s="117"/>
      <c r="H50" s="115"/>
      <c r="I50" s="116"/>
      <c r="J50" s="117"/>
      <c r="K50" s="137" t="str">
        <f t="shared" si="3"/>
        <v/>
      </c>
      <c r="L50" s="144" t="str">
        <f t="shared" si="4"/>
        <v/>
      </c>
      <c r="M50" s="6"/>
      <c r="N50" s="158" t="str">
        <f>IF(K50="","",RANK(K50,$K$14:$K$500)+COUNTIF(K$14:$K50,K50)-1)</f>
        <v/>
      </c>
      <c r="O50" s="158" t="str">
        <f t="shared" si="2"/>
        <v>Pandemic</v>
      </c>
    </row>
    <row r="51" spans="1:15" s="3" customFormat="1" x14ac:dyDescent="0.2">
      <c r="A51" s="187" t="str">
        <f>IF(Reference!A47="","",Reference!A47)</f>
        <v>Patient Elopement</v>
      </c>
      <c r="B51" s="114"/>
      <c r="C51" s="149" t="str">
        <f>IF(B51="","",COUNTIF('Incident Log'!$C$11:$C$500,A51))</f>
        <v/>
      </c>
      <c r="D51" s="154" t="str">
        <f>IF(B51="","",COUNTIFS('Incident Log'!$C$11:$C$500,"="&amp;A51,'Incident Log'!$J$11:$J$500,"=Yes"))</f>
        <v/>
      </c>
      <c r="E51" s="115"/>
      <c r="F51" s="116"/>
      <c r="G51" s="117"/>
      <c r="H51" s="115"/>
      <c r="I51" s="116"/>
      <c r="J51" s="117"/>
      <c r="K51" s="137" t="str">
        <f t="shared" si="3"/>
        <v/>
      </c>
      <c r="L51" s="144" t="str">
        <f t="shared" si="4"/>
        <v/>
      </c>
      <c r="M51" s="6"/>
      <c r="N51" s="158" t="str">
        <f>IF(K51="","",RANK(K51,$K$14:$K$500)+COUNTIF(K$14:$K51,K51)-1)</f>
        <v/>
      </c>
      <c r="O51" s="158" t="str">
        <f t="shared" si="2"/>
        <v>Patient Elopement</v>
      </c>
    </row>
    <row r="52" spans="1:15" s="3" customFormat="1" x14ac:dyDescent="0.2">
      <c r="A52" s="187" t="str">
        <f>IF(Reference!A48="","",Reference!A48)</f>
        <v>Patient Surge</v>
      </c>
      <c r="B52" s="114"/>
      <c r="C52" s="149" t="str">
        <f>IF(B52="","",COUNTIF('Incident Log'!$C$11:$C$500,A52))</f>
        <v/>
      </c>
      <c r="D52" s="154" t="str">
        <f>IF(B52="","",COUNTIFS('Incident Log'!$C$11:$C$500,"="&amp;A52,'Incident Log'!$J$11:$J$500,"=Yes"))</f>
        <v/>
      </c>
      <c r="E52" s="115"/>
      <c r="F52" s="116"/>
      <c r="G52" s="117"/>
      <c r="H52" s="115"/>
      <c r="I52" s="116"/>
      <c r="J52" s="117"/>
      <c r="K52" s="137" t="str">
        <f t="shared" si="3"/>
        <v/>
      </c>
      <c r="L52" s="144" t="str">
        <f t="shared" si="4"/>
        <v/>
      </c>
      <c r="M52" s="6"/>
      <c r="N52" s="158" t="str">
        <f>IF(K52="","",RANK(K52,$K$14:$K$500)+COUNTIF(K$14:$K52,K52)-1)</f>
        <v/>
      </c>
      <c r="O52" s="158" t="str">
        <f t="shared" si="2"/>
        <v>Patient Surge</v>
      </c>
    </row>
    <row r="53" spans="1:15" s="3" customFormat="1" x14ac:dyDescent="0.2">
      <c r="A53" s="187" t="str">
        <f>IF(Reference!A49="","",Reference!A49)</f>
        <v>Picketing</v>
      </c>
      <c r="B53" s="114"/>
      <c r="C53" s="149" t="str">
        <f>IF(B53="","",COUNTIF('Incident Log'!$C$11:$C$500,A53))</f>
        <v/>
      </c>
      <c r="D53" s="154" t="str">
        <f>IF(B53="","",COUNTIFS('Incident Log'!$C$11:$C$500,"="&amp;A53,'Incident Log'!$J$11:$J$500,"=Yes"))</f>
        <v/>
      </c>
      <c r="E53" s="115"/>
      <c r="F53" s="116"/>
      <c r="G53" s="117"/>
      <c r="H53" s="115"/>
      <c r="I53" s="116"/>
      <c r="J53" s="117"/>
      <c r="K53" s="137" t="str">
        <f t="shared" si="3"/>
        <v/>
      </c>
      <c r="L53" s="144" t="str">
        <f t="shared" si="4"/>
        <v/>
      </c>
      <c r="M53" s="6"/>
      <c r="N53" s="158" t="str">
        <f>IF(K53="","",RANK(K53,$K$14:$K$500)+COUNTIF(K$14:$K53,K53)-1)</f>
        <v/>
      </c>
      <c r="O53" s="158" t="str">
        <f t="shared" si="2"/>
        <v>Picketing</v>
      </c>
    </row>
    <row r="54" spans="1:15" s="3" customFormat="1" x14ac:dyDescent="0.2">
      <c r="A54" s="187" t="str">
        <f>IF(Reference!A50="","",Reference!A50)</f>
        <v>Planned Power Outage</v>
      </c>
      <c r="B54" s="114"/>
      <c r="C54" s="149" t="str">
        <f>IF(B54="","",COUNTIF('Incident Log'!$C$11:$C$500,A54))</f>
        <v/>
      </c>
      <c r="D54" s="154" t="str">
        <f>IF(B54="","",COUNTIFS('Incident Log'!$C$11:$C$500,"="&amp;A54,'Incident Log'!$J$11:$J$500,"=Yes"))</f>
        <v/>
      </c>
      <c r="E54" s="115"/>
      <c r="F54" s="116"/>
      <c r="G54" s="117"/>
      <c r="H54" s="115"/>
      <c r="I54" s="116"/>
      <c r="J54" s="117"/>
      <c r="K54" s="137" t="str">
        <f t="shared" si="3"/>
        <v/>
      </c>
      <c r="L54" s="144" t="str">
        <f t="shared" si="4"/>
        <v/>
      </c>
      <c r="M54" s="6"/>
      <c r="N54" s="158" t="str">
        <f>IF(K54="","",RANK(K54,$K$14:$K$500)+COUNTIF(K$14:$K54,K54)-1)</f>
        <v/>
      </c>
      <c r="O54" s="158" t="str">
        <f t="shared" si="2"/>
        <v>Planned Power Outage</v>
      </c>
    </row>
    <row r="55" spans="1:15" s="3" customFormat="1" x14ac:dyDescent="0.2">
      <c r="A55" s="187" t="str">
        <f>IF(Reference!A51="","",Reference!A51)</f>
        <v>Power Outage</v>
      </c>
      <c r="B55" s="114"/>
      <c r="C55" s="149" t="str">
        <f>IF(B55="","",COUNTIF('Incident Log'!$C$11:$C$500,A55))</f>
        <v/>
      </c>
      <c r="D55" s="154" t="str">
        <f>IF(B55="","",COUNTIFS('Incident Log'!$C$11:$C$500,"="&amp;A55,'Incident Log'!$J$11:$J$500,"=Yes"))</f>
        <v/>
      </c>
      <c r="E55" s="115"/>
      <c r="F55" s="116"/>
      <c r="G55" s="117"/>
      <c r="H55" s="115"/>
      <c r="I55" s="116"/>
      <c r="J55" s="117"/>
      <c r="K55" s="137" t="str">
        <f t="shared" si="3"/>
        <v/>
      </c>
      <c r="L55" s="144" t="str">
        <f t="shared" si="4"/>
        <v/>
      </c>
      <c r="M55" s="6"/>
      <c r="N55" s="158" t="str">
        <f>IF(K55="","",RANK(K55,$K$14:$K$500)+COUNTIF(K$14:$K55,K55)-1)</f>
        <v/>
      </c>
      <c r="O55" s="158" t="str">
        <f t="shared" si="2"/>
        <v>Power Outage</v>
      </c>
    </row>
    <row r="56" spans="1:15" s="3" customFormat="1" x14ac:dyDescent="0.2">
      <c r="A56" s="187" t="str">
        <f>IF(Reference!A52="","",Reference!A52)</f>
        <v>Radiation Exposure</v>
      </c>
      <c r="B56" s="114"/>
      <c r="C56" s="149" t="str">
        <f>IF(B56="","",COUNTIF('Incident Log'!$C$11:$C$500,A56))</f>
        <v/>
      </c>
      <c r="D56" s="154" t="str">
        <f>IF(B56="","",COUNTIFS('Incident Log'!$C$11:$C$500,"="&amp;A56,'Incident Log'!$J$11:$J$500,"=Yes"))</f>
        <v/>
      </c>
      <c r="E56" s="115"/>
      <c r="F56" s="116"/>
      <c r="G56" s="117"/>
      <c r="H56" s="115"/>
      <c r="I56" s="116"/>
      <c r="J56" s="117"/>
      <c r="K56" s="137" t="str">
        <f t="shared" si="3"/>
        <v/>
      </c>
      <c r="L56" s="144" t="str">
        <f t="shared" si="4"/>
        <v/>
      </c>
      <c r="M56" s="6"/>
      <c r="N56" s="158" t="str">
        <f>IF(K56="","",RANK(K56,$K$14:$K$500)+COUNTIF(K$14:$K56,K56)-1)</f>
        <v/>
      </c>
      <c r="O56" s="158" t="str">
        <f t="shared" si="2"/>
        <v>Radiation Exposure</v>
      </c>
    </row>
    <row r="57" spans="1:15" s="3" customFormat="1" x14ac:dyDescent="0.2">
      <c r="A57" s="187" t="str">
        <f>IF(Reference!A53="","",Reference!A53)</f>
        <v>Seasonal Influenza</v>
      </c>
      <c r="B57" s="114"/>
      <c r="C57" s="149" t="str">
        <f>IF(B57="","",COUNTIF('Incident Log'!$C$11:$C$500,A57))</f>
        <v/>
      </c>
      <c r="D57" s="154" t="str">
        <f>IF(B57="","",COUNTIFS('Incident Log'!$C$11:$C$500,"="&amp;A57,'Incident Log'!$J$11:$J$500,"=Yes"))</f>
        <v/>
      </c>
      <c r="E57" s="115"/>
      <c r="F57" s="116"/>
      <c r="G57" s="117"/>
      <c r="H57" s="115"/>
      <c r="I57" s="116"/>
      <c r="J57" s="117"/>
      <c r="K57" s="137" t="str">
        <f t="shared" si="3"/>
        <v/>
      </c>
      <c r="L57" s="144" t="str">
        <f t="shared" si="4"/>
        <v/>
      </c>
      <c r="M57" s="6"/>
      <c r="N57" s="158" t="str">
        <f>IF(K57="","",RANK(K57,$K$14:$K$500)+COUNTIF(K$14:$K57,K57)-1)</f>
        <v/>
      </c>
      <c r="O57" s="158" t="str">
        <f t="shared" si="2"/>
        <v>Seasonal Influenza</v>
      </c>
    </row>
    <row r="58" spans="1:15" s="3" customFormat="1" x14ac:dyDescent="0.2">
      <c r="A58" s="187" t="str">
        <f>IF(Reference!A54="","",Reference!A54)</f>
        <v>Sewage Failure</v>
      </c>
      <c r="B58" s="114"/>
      <c r="C58" s="149" t="str">
        <f>IF(B58="","",COUNTIF('Incident Log'!$C$11:$C$500,A58))</f>
        <v/>
      </c>
      <c r="D58" s="154" t="str">
        <f>IF(B58="","",COUNTIFS('Incident Log'!$C$11:$C$500,"="&amp;A58,'Incident Log'!$J$11:$J$500,"=Yes"))</f>
        <v/>
      </c>
      <c r="E58" s="115"/>
      <c r="F58" s="116"/>
      <c r="G58" s="117"/>
      <c r="H58" s="115"/>
      <c r="I58" s="116"/>
      <c r="J58" s="117"/>
      <c r="K58" s="137" t="str">
        <f t="shared" si="3"/>
        <v/>
      </c>
      <c r="L58" s="144" t="str">
        <f t="shared" si="4"/>
        <v/>
      </c>
      <c r="M58" s="6"/>
      <c r="N58" s="158" t="str">
        <f>IF(K58="","",RANK(K58,$K$14:$K$500)+COUNTIF(K$14:$K58,K58)-1)</f>
        <v/>
      </c>
      <c r="O58" s="158" t="str">
        <f t="shared" si="2"/>
        <v>Sewage Failure</v>
      </c>
    </row>
    <row r="59" spans="1:15" s="3" customFormat="1" x14ac:dyDescent="0.2">
      <c r="A59" s="187" t="str">
        <f>IF(Reference!A55="","",Reference!A55)</f>
        <v>Shelter in Place</v>
      </c>
      <c r="B59" s="114"/>
      <c r="C59" s="149" t="str">
        <f>IF(B59="","",COUNTIF('Incident Log'!$C$11:$C$500,A59))</f>
        <v/>
      </c>
      <c r="D59" s="154" t="str">
        <f>IF(B59="","",COUNTIFS('Incident Log'!$C$11:$C$500,"="&amp;A59,'Incident Log'!$J$11:$J$500,"=Yes"))</f>
        <v/>
      </c>
      <c r="E59" s="115"/>
      <c r="F59" s="116"/>
      <c r="G59" s="117"/>
      <c r="H59" s="115"/>
      <c r="I59" s="116"/>
      <c r="J59" s="117"/>
      <c r="K59" s="137" t="str">
        <f t="shared" si="3"/>
        <v/>
      </c>
      <c r="L59" s="144" t="str">
        <f t="shared" si="4"/>
        <v/>
      </c>
      <c r="M59" s="6"/>
      <c r="N59" s="158" t="str">
        <f>IF(K59="","",RANK(K59,$K$14:$K$500)+COUNTIF(K$14:$K59,K59)-1)</f>
        <v/>
      </c>
      <c r="O59" s="158" t="str">
        <f t="shared" si="2"/>
        <v>Shelter in Place</v>
      </c>
    </row>
    <row r="60" spans="1:15" s="3" customFormat="1" x14ac:dyDescent="0.2">
      <c r="A60" s="187" t="str">
        <f>IF(Reference!A56="","",Reference!A56)</f>
        <v>Strikes / Labor Action /  Work Stoppage</v>
      </c>
      <c r="B60" s="114"/>
      <c r="C60" s="149" t="str">
        <f>IF(B60="","",COUNTIF('Incident Log'!$C$11:$C$500,A60))</f>
        <v/>
      </c>
      <c r="D60" s="154" t="str">
        <f>IF(B60="","",COUNTIFS('Incident Log'!$C$11:$C$500,"="&amp;A60,'Incident Log'!$J$11:$J$500,"=Yes"))</f>
        <v/>
      </c>
      <c r="E60" s="115"/>
      <c r="F60" s="116"/>
      <c r="G60" s="117"/>
      <c r="H60" s="115"/>
      <c r="I60" s="116"/>
      <c r="J60" s="117"/>
      <c r="K60" s="137" t="str">
        <f t="shared" si="3"/>
        <v/>
      </c>
      <c r="L60" s="144" t="str">
        <f t="shared" si="4"/>
        <v/>
      </c>
      <c r="M60" s="6"/>
      <c r="N60" s="158" t="str">
        <f>IF(K60="","",RANK(K60,$K$14:$K$500)+COUNTIF(K$14:$K60,K60)-1)</f>
        <v/>
      </c>
      <c r="O60" s="158" t="str">
        <f t="shared" si="2"/>
        <v>Strikes / Labor Action /  Work Stoppage</v>
      </c>
    </row>
    <row r="61" spans="1:15" s="3" customFormat="1" x14ac:dyDescent="0.2">
      <c r="A61" s="187" t="str">
        <f>IF(Reference!A57="","",Reference!A57)</f>
        <v>Suicide</v>
      </c>
      <c r="B61" s="114"/>
      <c r="C61" s="149" t="str">
        <f>IF(B61="","",COUNTIF('Incident Log'!$C$11:$C$500,A61))</f>
        <v/>
      </c>
      <c r="D61" s="154" t="str">
        <f>IF(B61="","",COUNTIFS('Incident Log'!$C$11:$C$500,"="&amp;A61,'Incident Log'!$J$11:$J$500,"=Yes"))</f>
        <v/>
      </c>
      <c r="E61" s="115"/>
      <c r="F61" s="116"/>
      <c r="G61" s="117"/>
      <c r="H61" s="115"/>
      <c r="I61" s="116"/>
      <c r="J61" s="117"/>
      <c r="K61" s="137" t="str">
        <f t="shared" si="3"/>
        <v/>
      </c>
      <c r="L61" s="144" t="str">
        <f t="shared" si="4"/>
        <v/>
      </c>
      <c r="M61" s="6"/>
      <c r="N61" s="158" t="str">
        <f>IF(K61="","",RANK(K61,$K$14:$K$500)+COUNTIF(K$14:$K61,K61)-1)</f>
        <v/>
      </c>
      <c r="O61" s="158" t="str">
        <f t="shared" si="2"/>
        <v>Suicide</v>
      </c>
    </row>
    <row r="62" spans="1:15" s="3" customFormat="1" x14ac:dyDescent="0.2">
      <c r="A62" s="187" t="str">
        <f>IF(Reference!A58="","",Reference!A58)</f>
        <v>Supply Chain Shortage / Failure</v>
      </c>
      <c r="B62" s="114"/>
      <c r="C62" s="149" t="str">
        <f>IF(B62="","",COUNTIF('Incident Log'!$C$11:$C$500,A62))</f>
        <v/>
      </c>
      <c r="D62" s="154" t="str">
        <f>IF(B62="","",COUNTIFS('Incident Log'!$C$11:$C$500,"="&amp;A62,'Incident Log'!$J$11:$J$500,"=Yes"))</f>
        <v/>
      </c>
      <c r="E62" s="115"/>
      <c r="F62" s="116"/>
      <c r="G62" s="117"/>
      <c r="H62" s="115"/>
      <c r="I62" s="116"/>
      <c r="J62" s="117"/>
      <c r="K62" s="137" t="str">
        <f t="shared" si="3"/>
        <v/>
      </c>
      <c r="L62" s="144" t="str">
        <f t="shared" si="4"/>
        <v/>
      </c>
      <c r="M62" s="6"/>
      <c r="N62" s="158" t="str">
        <f>IF(K62="","",RANK(K62,$K$14:$K$500)+COUNTIF(K$14:$K62,K62)-1)</f>
        <v/>
      </c>
      <c r="O62" s="158" t="str">
        <f t="shared" si="2"/>
        <v>Supply Chain Shortage / Failure</v>
      </c>
    </row>
    <row r="63" spans="1:15" s="3" customFormat="1" x14ac:dyDescent="0.2">
      <c r="A63" s="187" t="str">
        <f>IF(Reference!A59="","",Reference!A59)</f>
        <v>Suspicious Package / Substance</v>
      </c>
      <c r="B63" s="114"/>
      <c r="C63" s="149" t="str">
        <f>IF(B63="","",COUNTIF('Incident Log'!$C$11:$C$500,A63))</f>
        <v/>
      </c>
      <c r="D63" s="154" t="str">
        <f>IF(B63="","",COUNTIFS('Incident Log'!$C$11:$C$500,"="&amp;A63,'Incident Log'!$J$11:$J$500,"=Yes"))</f>
        <v/>
      </c>
      <c r="E63" s="115"/>
      <c r="F63" s="116"/>
      <c r="G63" s="117"/>
      <c r="H63" s="115"/>
      <c r="I63" s="116"/>
      <c r="J63" s="117"/>
      <c r="K63" s="137" t="str">
        <f t="shared" si="3"/>
        <v/>
      </c>
      <c r="L63" s="144" t="str">
        <f t="shared" si="4"/>
        <v/>
      </c>
      <c r="M63" s="6"/>
      <c r="N63" s="158" t="str">
        <f>IF(K63="","",RANK(K63,$K$14:$K$500)+COUNTIF(K$14:$K63,K63)-1)</f>
        <v/>
      </c>
      <c r="O63" s="158" t="str">
        <f t="shared" si="2"/>
        <v>Suspicious Package / Substance</v>
      </c>
    </row>
    <row r="64" spans="1:15" s="3" customFormat="1" x14ac:dyDescent="0.2">
      <c r="A64" s="187" t="str">
        <f>IF(Reference!A60="","",Reference!A60)</f>
        <v>Temperature Extremes</v>
      </c>
      <c r="B64" s="114"/>
      <c r="C64" s="149" t="str">
        <f>IF(B64="","",COUNTIF('Incident Log'!$C$11:$C$500,A64))</f>
        <v/>
      </c>
      <c r="D64" s="154" t="str">
        <f>IF(B64="","",COUNTIFS('Incident Log'!$C$11:$C$500,"="&amp;A64,'Incident Log'!$J$11:$J$500,"=Yes"))</f>
        <v/>
      </c>
      <c r="E64" s="115"/>
      <c r="F64" s="116"/>
      <c r="G64" s="117"/>
      <c r="H64" s="115"/>
      <c r="I64" s="116"/>
      <c r="J64" s="117"/>
      <c r="K64" s="137" t="str">
        <f t="shared" si="3"/>
        <v/>
      </c>
      <c r="L64" s="144" t="str">
        <f t="shared" si="4"/>
        <v/>
      </c>
      <c r="M64" s="6"/>
      <c r="N64" s="158" t="str">
        <f>IF(K64="","",RANK(K64,$K$14:$K$500)+COUNTIF(K$14:$K64,K64)-1)</f>
        <v/>
      </c>
      <c r="O64" s="158" t="str">
        <f t="shared" si="2"/>
        <v>Temperature Extremes</v>
      </c>
    </row>
    <row r="65" spans="1:15" s="3" customFormat="1" x14ac:dyDescent="0.2">
      <c r="A65" s="187" t="str">
        <f>IF(Reference!A61="","",Reference!A61)</f>
        <v>Tornado</v>
      </c>
      <c r="B65" s="114"/>
      <c r="C65" s="149" t="str">
        <f>IF(B65="","",COUNTIF('Incident Log'!$C$11:$C$500,A65))</f>
        <v/>
      </c>
      <c r="D65" s="154" t="str">
        <f>IF(B65="","",COUNTIFS('Incident Log'!$C$11:$C$500,"="&amp;A65,'Incident Log'!$J$11:$J$500,"=Yes"))</f>
        <v/>
      </c>
      <c r="E65" s="115"/>
      <c r="F65" s="116"/>
      <c r="G65" s="117"/>
      <c r="H65" s="115"/>
      <c r="I65" s="116"/>
      <c r="J65" s="117"/>
      <c r="K65" s="137" t="str">
        <f t="shared" si="3"/>
        <v/>
      </c>
      <c r="L65" s="144" t="str">
        <f t="shared" si="4"/>
        <v/>
      </c>
      <c r="M65" s="6"/>
      <c r="N65" s="158" t="str">
        <f>IF(K65="","",RANK(K65,$K$14:$K$500)+COUNTIF(K$14:$K65,K65)-1)</f>
        <v/>
      </c>
      <c r="O65" s="158" t="str">
        <f t="shared" si="2"/>
        <v>Tornado</v>
      </c>
    </row>
    <row r="66" spans="1:15" s="3" customFormat="1" x14ac:dyDescent="0.2">
      <c r="A66" s="187" t="str">
        <f>IF(Reference!A62="","",Reference!A62)</f>
        <v>Transportation Failure</v>
      </c>
      <c r="B66" s="114"/>
      <c r="C66" s="149" t="str">
        <f>IF(B66="","",COUNTIF('Incident Log'!$C$11:$C$500,A66))</f>
        <v/>
      </c>
      <c r="D66" s="154" t="str">
        <f>IF(B66="","",COUNTIFS('Incident Log'!$C$11:$C$500,"="&amp;A66,'Incident Log'!$J$11:$J$500,"=Yes"))</f>
        <v/>
      </c>
      <c r="E66" s="115"/>
      <c r="F66" s="116"/>
      <c r="G66" s="117"/>
      <c r="H66" s="115"/>
      <c r="I66" s="116"/>
      <c r="J66" s="117"/>
      <c r="K66" s="137" t="str">
        <f t="shared" si="3"/>
        <v/>
      </c>
      <c r="L66" s="144" t="str">
        <f t="shared" si="4"/>
        <v/>
      </c>
      <c r="M66" s="6"/>
      <c r="N66" s="158" t="str">
        <f>IF(K66="","",RANK(K66,$K$14:$K$500)+COUNTIF(K$14:$K66,K66)-1)</f>
        <v/>
      </c>
      <c r="O66" s="158" t="str">
        <f t="shared" si="2"/>
        <v>Transportation Failure</v>
      </c>
    </row>
    <row r="67" spans="1:15" s="3" customFormat="1" x14ac:dyDescent="0.2">
      <c r="A67" s="187" t="str">
        <f>IF(Reference!A63="","",Reference!A63)</f>
        <v>Trauma</v>
      </c>
      <c r="B67" s="114"/>
      <c r="C67" s="149" t="str">
        <f>IF(B67="","",COUNTIF('Incident Log'!$C$11:$C$500,A67))</f>
        <v/>
      </c>
      <c r="D67" s="154" t="str">
        <f>IF(B67="","",COUNTIFS('Incident Log'!$C$11:$C$500,"="&amp;A67,'Incident Log'!$J$11:$J$500,"=Yes"))</f>
        <v/>
      </c>
      <c r="E67" s="115"/>
      <c r="F67" s="116"/>
      <c r="G67" s="117"/>
      <c r="H67" s="115"/>
      <c r="I67" s="116"/>
      <c r="J67" s="117"/>
      <c r="K67" s="137" t="str">
        <f t="shared" si="3"/>
        <v/>
      </c>
      <c r="L67" s="144" t="str">
        <f t="shared" si="4"/>
        <v/>
      </c>
      <c r="M67" s="6"/>
      <c r="N67" s="158" t="str">
        <f>IF(K67="","",RANK(K67,$K$14:$K$500)+COUNTIF(K$14:$K67,K67)-1)</f>
        <v/>
      </c>
      <c r="O67" s="158" t="str">
        <f t="shared" si="2"/>
        <v>Trauma</v>
      </c>
    </row>
    <row r="68" spans="1:15" s="3" customFormat="1" x14ac:dyDescent="0.2">
      <c r="A68" s="187" t="str">
        <f>IF(Reference!A64="","",Reference!A64)</f>
        <v>Tsunami</v>
      </c>
      <c r="B68" s="114"/>
      <c r="C68" s="149" t="str">
        <f>IF(B68="","",COUNTIF('Incident Log'!$C$11:$C$500,A68))</f>
        <v/>
      </c>
      <c r="D68" s="154" t="str">
        <f>IF(B68="","",COUNTIFS('Incident Log'!$C$11:$C$500,"="&amp;A68,'Incident Log'!$J$11:$J$500,"=Yes"))</f>
        <v/>
      </c>
      <c r="E68" s="115"/>
      <c r="F68" s="116"/>
      <c r="G68" s="117"/>
      <c r="H68" s="115"/>
      <c r="I68" s="116"/>
      <c r="J68" s="117"/>
      <c r="K68" s="137" t="str">
        <f t="shared" si="3"/>
        <v/>
      </c>
      <c r="L68" s="144" t="str">
        <f t="shared" si="4"/>
        <v/>
      </c>
      <c r="M68" s="6"/>
      <c r="N68" s="158" t="str">
        <f>IF(K68="","",RANK(K68,$K$14:$K$500)+COUNTIF(K$14:$K68,K68)-1)</f>
        <v/>
      </c>
      <c r="O68" s="158" t="str">
        <f t="shared" si="2"/>
        <v>Tsunami</v>
      </c>
    </row>
    <row r="69" spans="1:15" s="3" customFormat="1" x14ac:dyDescent="0.2">
      <c r="A69" s="187" t="str">
        <f>IF(Reference!A65="","",Reference!A65)</f>
        <v>Utility Failure</v>
      </c>
      <c r="B69" s="114"/>
      <c r="C69" s="149" t="str">
        <f>IF(B69="","",COUNTIF('Incident Log'!$C$11:$C$500,A69))</f>
        <v/>
      </c>
      <c r="D69" s="154" t="str">
        <f>IF(B69="","",COUNTIFS('Incident Log'!$C$11:$C$500,"="&amp;A69,'Incident Log'!$J$11:$J$500,"=Yes"))</f>
        <v/>
      </c>
      <c r="E69" s="115"/>
      <c r="F69" s="116"/>
      <c r="G69" s="117"/>
      <c r="H69" s="115"/>
      <c r="I69" s="116"/>
      <c r="J69" s="117"/>
      <c r="K69" s="137" t="str">
        <f t="shared" si="3"/>
        <v/>
      </c>
      <c r="L69" s="144" t="str">
        <f t="shared" si="4"/>
        <v/>
      </c>
      <c r="M69" s="6"/>
      <c r="N69" s="158" t="str">
        <f>IF(K69="","",RANK(K69,$K$14:$K$500)+COUNTIF(K$14:$K69,K69)-1)</f>
        <v/>
      </c>
      <c r="O69" s="158" t="str">
        <f t="shared" si="2"/>
        <v>Utility Failure</v>
      </c>
    </row>
    <row r="70" spans="1:15" s="3" customFormat="1" x14ac:dyDescent="0.2">
      <c r="A70" s="187" t="str">
        <f>IF(Reference!A66="","",Reference!A66)</f>
        <v>VIP Situation</v>
      </c>
      <c r="B70" s="114"/>
      <c r="C70" s="149" t="str">
        <f>IF(B70="","",COUNTIF('Incident Log'!$C$11:$C$500,A70))</f>
        <v/>
      </c>
      <c r="D70" s="154" t="str">
        <f>IF(B70="","",COUNTIFS('Incident Log'!$C$11:$C$500,"="&amp;A70,'Incident Log'!$J$11:$J$500,"=Yes"))</f>
        <v/>
      </c>
      <c r="E70" s="115"/>
      <c r="F70" s="116"/>
      <c r="G70" s="117"/>
      <c r="H70" s="115"/>
      <c r="I70" s="116"/>
      <c r="J70" s="117"/>
      <c r="K70" s="137" t="str">
        <f t="shared" si="3"/>
        <v/>
      </c>
      <c r="L70" s="144" t="str">
        <f t="shared" si="4"/>
        <v/>
      </c>
      <c r="M70" s="6"/>
      <c r="N70" s="158" t="str">
        <f>IF(K70="","",RANK(K70,$K$14:$K$500)+COUNTIF(K$14:$K70,K70)-1)</f>
        <v/>
      </c>
      <c r="O70" s="158" t="str">
        <f t="shared" si="2"/>
        <v>VIP Situation</v>
      </c>
    </row>
    <row r="71" spans="1:15" s="3" customFormat="1" x14ac:dyDescent="0.2">
      <c r="A71" s="187" t="str">
        <f>IF(Reference!A67="","",Reference!A67)</f>
        <v>Water Contamination</v>
      </c>
      <c r="B71" s="114"/>
      <c r="C71" s="149" t="str">
        <f>IF(B71="","",COUNTIF('Incident Log'!$C$11:$C$500,A71))</f>
        <v/>
      </c>
      <c r="D71" s="154" t="str">
        <f>IF(B71="","",COUNTIFS('Incident Log'!$C$11:$C$500,"="&amp;A71,'Incident Log'!$J$11:$J$500,"=Yes"))</f>
        <v/>
      </c>
      <c r="E71" s="115"/>
      <c r="F71" s="116"/>
      <c r="G71" s="117"/>
      <c r="H71" s="115"/>
      <c r="I71" s="116"/>
      <c r="J71" s="117"/>
      <c r="K71" s="137" t="str">
        <f t="shared" si="3"/>
        <v/>
      </c>
      <c r="L71" s="144" t="str">
        <f t="shared" si="4"/>
        <v/>
      </c>
      <c r="M71" s="6"/>
      <c r="N71" s="158" t="str">
        <f>IF(K71="","",RANK(K71,$K$14:$K$500)+COUNTIF(K$14:$K71,K71)-1)</f>
        <v/>
      </c>
      <c r="O71" s="158" t="str">
        <f t="shared" si="2"/>
        <v>Water Contamination</v>
      </c>
    </row>
    <row r="72" spans="1:15" s="3" customFormat="1" x14ac:dyDescent="0.2">
      <c r="A72" s="187" t="str">
        <f>IF(Reference!A68="","",Reference!A68)</f>
        <v>Water Disruption</v>
      </c>
      <c r="B72" s="114"/>
      <c r="C72" s="149" t="str">
        <f>IF(B72="","",COUNTIF('Incident Log'!$C$11:$C$500,A72))</f>
        <v/>
      </c>
      <c r="D72" s="154" t="str">
        <f>IF(B72="","",COUNTIFS('Incident Log'!$C$11:$C$500,"="&amp;A72,'Incident Log'!$J$11:$J$500,"=Yes"))</f>
        <v/>
      </c>
      <c r="E72" s="115"/>
      <c r="F72" s="116"/>
      <c r="G72" s="117"/>
      <c r="H72" s="115"/>
      <c r="I72" s="116"/>
      <c r="J72" s="117"/>
      <c r="K72" s="137" t="str">
        <f t="shared" si="3"/>
        <v/>
      </c>
      <c r="L72" s="144" t="str">
        <f t="shared" si="4"/>
        <v/>
      </c>
      <c r="M72" s="6"/>
      <c r="N72" s="158" t="str">
        <f>IF(K72="","",RANK(K72,$K$14:$K$500)+COUNTIF(K$14:$K72,K72)-1)</f>
        <v/>
      </c>
      <c r="O72" s="158" t="str">
        <f t="shared" si="2"/>
        <v>Water Disruption</v>
      </c>
    </row>
    <row r="73" spans="1:15" s="3" customFormat="1" x14ac:dyDescent="0.2">
      <c r="A73" s="187" t="str">
        <f>IF(Reference!A69="","",Reference!A69)</f>
        <v>Weapon</v>
      </c>
      <c r="B73" s="114"/>
      <c r="C73" s="149" t="str">
        <f>IF(B73="","",COUNTIF('Incident Log'!$C$11:$C$500,A73))</f>
        <v/>
      </c>
      <c r="D73" s="154" t="str">
        <f>IF(B73="","",COUNTIFS('Incident Log'!$C$11:$C$500,"="&amp;A73,'Incident Log'!$J$11:$J$500,"=Yes"))</f>
        <v/>
      </c>
      <c r="E73" s="115"/>
      <c r="F73" s="116"/>
      <c r="G73" s="117"/>
      <c r="H73" s="115"/>
      <c r="I73" s="116"/>
      <c r="J73" s="117"/>
      <c r="K73" s="137" t="str">
        <f t="shared" si="3"/>
        <v/>
      </c>
      <c r="L73" s="144" t="str">
        <f t="shared" si="4"/>
        <v/>
      </c>
      <c r="M73" s="6"/>
      <c r="N73" s="158" t="str">
        <f>IF(K73="","",RANK(K73,$K$14:$K$500)+COUNTIF(K$14:$K73,K73)-1)</f>
        <v/>
      </c>
      <c r="O73" s="158" t="str">
        <f t="shared" si="2"/>
        <v>Weapon</v>
      </c>
    </row>
    <row r="74" spans="1:15" s="3" customFormat="1" x14ac:dyDescent="0.2">
      <c r="A74" s="187" t="str">
        <f>IF(Reference!A70="","",Reference!A70)</f>
        <v>Workplace Violence / Threat</v>
      </c>
      <c r="B74" s="114"/>
      <c r="C74" s="149" t="str">
        <f>IF(B74="","",COUNTIF('Incident Log'!$C$11:$C$500,A74))</f>
        <v/>
      </c>
      <c r="D74" s="154" t="str">
        <f>IF(B74="","",COUNTIFS('Incident Log'!$C$11:$C$500,"="&amp;A74,'Incident Log'!$J$11:$J$500,"=Yes"))</f>
        <v/>
      </c>
      <c r="E74" s="115"/>
      <c r="F74" s="116"/>
      <c r="G74" s="117"/>
      <c r="H74" s="115"/>
      <c r="I74" s="116"/>
      <c r="J74" s="117"/>
      <c r="K74" s="137" t="str">
        <f t="shared" si="3"/>
        <v/>
      </c>
      <c r="L74" s="144" t="str">
        <f t="shared" si="4"/>
        <v/>
      </c>
      <c r="M74" s="6"/>
      <c r="N74" s="158" t="str">
        <f>IF(K74="","",RANK(K74,$K$14:$K$500)+COUNTIF(K$14:$K74,K74)-1)</f>
        <v/>
      </c>
      <c r="O74" s="158" t="str">
        <f t="shared" si="2"/>
        <v>Workplace Violence / Threat</v>
      </c>
    </row>
    <row r="75" spans="1:15" s="3" customFormat="1" ht="11.25" customHeight="1" x14ac:dyDescent="0.2">
      <c r="A75" s="187" t="str">
        <f>IF(Reference!A71="","",Reference!A71)</f>
        <v/>
      </c>
      <c r="B75" s="114"/>
      <c r="C75" s="149" t="str">
        <f>IF(B75="","",COUNTIF('Incident Log'!$C$11:$C$500,A75))</f>
        <v/>
      </c>
      <c r="D75" s="154" t="str">
        <f>IF(B75="","",COUNTIFS('Incident Log'!$C$11:$C$500,"="&amp;A75,'Incident Log'!$J$11:$J$500,"=Yes"))</f>
        <v/>
      </c>
      <c r="E75" s="115"/>
      <c r="F75" s="116"/>
      <c r="G75" s="117"/>
      <c r="H75" s="115"/>
      <c r="I75" s="116"/>
      <c r="J75" s="117"/>
      <c r="K75" s="137" t="str">
        <f t="shared" si="3"/>
        <v/>
      </c>
      <c r="L75" s="144" t="str">
        <f t="shared" si="4"/>
        <v/>
      </c>
      <c r="M75" s="6"/>
      <c r="N75" s="158" t="str">
        <f>IF(K75="","",RANK(K75,$K$14:$K$500)+COUNTIF(K$14:$K75,K75)-1)</f>
        <v/>
      </c>
      <c r="O75" s="158" t="str">
        <f t="shared" si="2"/>
        <v/>
      </c>
    </row>
    <row r="76" spans="1:15" s="3" customFormat="1" ht="11.25" customHeight="1" x14ac:dyDescent="0.2">
      <c r="A76" s="24"/>
      <c r="B76" s="77"/>
      <c r="C76" s="77"/>
      <c r="D76" s="77"/>
      <c r="E76" s="77"/>
      <c r="F76" s="77"/>
      <c r="G76" s="77"/>
      <c r="H76" s="77"/>
      <c r="I76" s="77"/>
      <c r="J76" s="77"/>
      <c r="K76" s="77"/>
      <c r="L76" s="77"/>
      <c r="M76" s="6"/>
      <c r="N76" s="158"/>
      <c r="O76" s="158"/>
    </row>
  </sheetData>
  <sheetProtection sheet="1"/>
  <mergeCells count="2">
    <mergeCell ref="E10:J10"/>
    <mergeCell ref="A10:A12"/>
  </mergeCells>
  <dataValidations count="1">
    <dataValidation type="list" allowBlank="1" showInputMessage="1" showErrorMessage="1" sqref="B14:B75 E14:J75" xr:uid="{00000000-0002-0000-0200-000000000000}">
      <formula1>ReferenceHazardScore</formula1>
    </dataValidation>
  </dataValidations>
  <pageMargins left="0.25" right="0.25" top="0.5" bottom="0.5" header="0.5" footer="0.5"/>
  <pageSetup scale="68" orientation="portrait" r:id="rId1"/>
  <headerFooter alignWithMargins="0"/>
  <rowBreaks count="1" manualBreakCount="1">
    <brk id="74" max="8" man="1"/>
  </rowBreaks>
  <colBreaks count="1" manualBreakCount="1">
    <brk id="12" max="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rgb="FFFFFF00"/>
    <pageSetUpPr autoPageBreaks="0"/>
  </sheetPr>
  <dimension ref="A1:S500"/>
  <sheetViews>
    <sheetView showGridLines="0" zoomScaleNormal="100" workbookViewId="0">
      <pane ySplit="10" topLeftCell="A11" activePane="bottomLeft" state="frozen"/>
      <selection pane="bottomLeft" activeCell="B11" sqref="B11"/>
    </sheetView>
  </sheetViews>
  <sheetFormatPr defaultColWidth="12.33203125" defaultRowHeight="11.25" x14ac:dyDescent="0.2"/>
  <cols>
    <col min="1" max="1" width="13.33203125" style="23" customWidth="1"/>
    <col min="2" max="2" width="18" style="18" customWidth="1"/>
    <col min="3" max="3" width="33.1640625" style="18" bestFit="1" customWidth="1"/>
    <col min="4" max="4" width="11.33203125" style="18" customWidth="1"/>
    <col min="5" max="5" width="15.33203125" style="18" customWidth="1"/>
    <col min="6" max="6" width="17.5" style="39" customWidth="1"/>
    <col min="7" max="7" width="28" style="39" customWidth="1"/>
    <col min="8" max="8" width="15.5" style="18" customWidth="1"/>
    <col min="9" max="9" width="17.6640625" style="18" customWidth="1"/>
    <col min="10" max="16" width="11.33203125" style="32" customWidth="1"/>
    <col min="17" max="17" width="13.33203125" style="32" customWidth="1"/>
    <col min="18" max="18" width="62.1640625" style="18" customWidth="1"/>
    <col min="19" max="19" width="2.6640625" style="14" customWidth="1"/>
    <col min="20" max="16384" width="12.33203125" style="2"/>
  </cols>
  <sheetData>
    <row r="1" spans="1:19" x14ac:dyDescent="0.2">
      <c r="A1" s="27"/>
      <c r="B1" s="15"/>
      <c r="C1" s="15"/>
      <c r="D1" s="15"/>
      <c r="E1" s="15"/>
      <c r="F1" s="36"/>
      <c r="G1" s="36"/>
      <c r="H1" s="15"/>
      <c r="I1" s="15"/>
      <c r="J1" s="29"/>
      <c r="K1" s="29"/>
      <c r="L1" s="29"/>
      <c r="M1" s="29"/>
      <c r="N1" s="29"/>
      <c r="O1" s="29"/>
      <c r="P1" s="29"/>
      <c r="Q1" s="29"/>
      <c r="R1" s="15"/>
      <c r="S1" s="10"/>
    </row>
    <row r="2" spans="1:19" x14ac:dyDescent="0.2">
      <c r="A2" s="27"/>
      <c r="B2" s="15"/>
      <c r="C2" s="15"/>
      <c r="D2" s="15"/>
      <c r="E2" s="15"/>
      <c r="F2" s="36"/>
      <c r="G2" s="36"/>
      <c r="H2" s="15"/>
      <c r="I2" s="15"/>
      <c r="J2" s="29"/>
      <c r="K2" s="29"/>
      <c r="L2" s="29"/>
      <c r="M2" s="29"/>
      <c r="N2" s="29"/>
      <c r="O2" s="29"/>
      <c r="P2" s="29"/>
      <c r="Q2" s="29"/>
      <c r="R2" s="15"/>
      <c r="S2" s="10"/>
    </row>
    <row r="3" spans="1:19" ht="2.25" customHeight="1" x14ac:dyDescent="0.2">
      <c r="A3" s="27"/>
      <c r="B3" s="15"/>
      <c r="C3" s="15"/>
      <c r="D3" s="15"/>
      <c r="E3" s="15"/>
      <c r="F3" s="36"/>
      <c r="G3" s="36"/>
      <c r="H3" s="15"/>
      <c r="I3" s="15"/>
      <c r="J3" s="29"/>
      <c r="K3" s="29"/>
      <c r="L3" s="29"/>
      <c r="M3" s="29"/>
      <c r="N3" s="29"/>
      <c r="O3" s="29"/>
      <c r="P3" s="29"/>
      <c r="Q3" s="29"/>
      <c r="R3" s="15"/>
      <c r="S3" s="10"/>
    </row>
    <row r="4" spans="1:19" x14ac:dyDescent="0.2">
      <c r="A4" s="27"/>
      <c r="B4" s="15"/>
      <c r="C4" s="15"/>
      <c r="D4" s="15"/>
      <c r="E4" s="15"/>
      <c r="F4" s="36"/>
      <c r="G4" s="36"/>
      <c r="H4" s="15"/>
      <c r="I4" s="15"/>
      <c r="J4" s="29"/>
      <c r="K4" s="29"/>
      <c r="L4" s="29"/>
      <c r="M4" s="29"/>
      <c r="N4" s="29"/>
      <c r="O4" s="29"/>
      <c r="P4" s="29"/>
      <c r="Q4" s="29"/>
      <c r="R4" s="15"/>
      <c r="S4" s="10"/>
    </row>
    <row r="5" spans="1:19" x14ac:dyDescent="0.2">
      <c r="A5" s="27"/>
      <c r="B5" s="15"/>
      <c r="C5" s="15"/>
      <c r="D5" s="15"/>
      <c r="E5" s="15"/>
      <c r="F5" s="36"/>
      <c r="G5" s="36"/>
      <c r="H5" s="15"/>
      <c r="I5" s="15"/>
      <c r="J5" s="29"/>
      <c r="K5" s="29"/>
      <c r="L5" s="29"/>
      <c r="M5" s="29"/>
      <c r="N5" s="29"/>
      <c r="O5" s="29"/>
      <c r="P5" s="29"/>
      <c r="Q5" s="29"/>
      <c r="R5" s="15"/>
      <c r="S5" s="10"/>
    </row>
    <row r="6" spans="1:19" x14ac:dyDescent="0.2">
      <c r="A6" s="21" t="str">
        <f>"Data - "&amp;Input!B14</f>
        <v>Data - SITE &amp; ADDRESS</v>
      </c>
      <c r="B6" s="16"/>
      <c r="C6" s="16"/>
      <c r="D6" s="16"/>
      <c r="E6" s="16"/>
      <c r="F6" s="28"/>
      <c r="G6" s="37"/>
      <c r="H6" s="16"/>
      <c r="I6" s="16"/>
      <c r="J6" s="30"/>
      <c r="K6" s="30"/>
      <c r="L6" s="30"/>
      <c r="M6" s="30"/>
      <c r="N6" s="30"/>
      <c r="O6" s="30"/>
      <c r="P6" s="30"/>
      <c r="Q6" s="30"/>
      <c r="R6" s="16"/>
      <c r="S6" s="11"/>
    </row>
    <row r="7" spans="1:19" x14ac:dyDescent="0.2">
      <c r="A7" s="22"/>
      <c r="B7" s="17"/>
      <c r="C7" s="17"/>
      <c r="D7" s="17"/>
      <c r="E7" s="17"/>
      <c r="F7" s="38"/>
      <c r="G7" s="38"/>
      <c r="H7" s="17"/>
      <c r="I7" s="17"/>
      <c r="J7" s="31"/>
      <c r="K7" s="31"/>
      <c r="L7" s="31"/>
      <c r="M7" s="31"/>
      <c r="N7" s="31"/>
      <c r="O7" s="31"/>
      <c r="P7" s="31"/>
      <c r="Q7" s="31"/>
      <c r="R7" s="17"/>
      <c r="S7" s="12"/>
    </row>
    <row r="8" spans="1:19" x14ac:dyDescent="0.2">
      <c r="A8" s="22"/>
      <c r="B8" s="17"/>
      <c r="C8" s="17"/>
      <c r="D8" s="17"/>
      <c r="E8" s="17"/>
      <c r="F8" s="38"/>
      <c r="G8" s="38"/>
      <c r="H8" s="17"/>
      <c r="I8" s="17"/>
      <c r="J8" s="31"/>
      <c r="K8" s="31"/>
      <c r="L8" s="31"/>
      <c r="M8" s="31"/>
      <c r="N8" s="31"/>
      <c r="O8" s="31"/>
      <c r="P8" s="31"/>
      <c r="Q8" s="31"/>
      <c r="R8" s="17"/>
      <c r="S8" s="12"/>
    </row>
    <row r="9" spans="1:19" x14ac:dyDescent="0.2">
      <c r="A9" s="22"/>
      <c r="B9" s="17"/>
      <c r="C9" s="17"/>
      <c r="D9" s="17"/>
      <c r="E9" s="17"/>
      <c r="F9" s="38"/>
      <c r="G9" s="38"/>
      <c r="H9" s="17"/>
      <c r="I9" s="17"/>
      <c r="J9" s="31"/>
      <c r="K9" s="31"/>
      <c r="L9" s="31"/>
      <c r="M9" s="31"/>
      <c r="N9" s="31"/>
      <c r="O9" s="31"/>
      <c r="P9" s="31"/>
      <c r="Q9" s="31"/>
      <c r="R9" s="17"/>
      <c r="S9" s="12"/>
    </row>
    <row r="10" spans="1:19" s="8" customFormat="1" ht="36" customHeight="1" x14ac:dyDescent="0.2">
      <c r="A10" s="173" t="s">
        <v>4</v>
      </c>
      <c r="B10" s="174" t="s">
        <v>5</v>
      </c>
      <c r="C10" s="174" t="s">
        <v>6</v>
      </c>
      <c r="D10" s="174" t="s">
        <v>7</v>
      </c>
      <c r="E10" s="174" t="s">
        <v>8</v>
      </c>
      <c r="F10" s="175" t="s">
        <v>9</v>
      </c>
      <c r="G10" s="175" t="s">
        <v>0</v>
      </c>
      <c r="H10" s="174" t="s">
        <v>10</v>
      </c>
      <c r="I10" s="174" t="s">
        <v>11</v>
      </c>
      <c r="J10" s="176" t="s">
        <v>12</v>
      </c>
      <c r="K10" s="176" t="s">
        <v>13</v>
      </c>
      <c r="L10" s="176" t="s">
        <v>14</v>
      </c>
      <c r="M10" s="176" t="s">
        <v>15</v>
      </c>
      <c r="N10" s="176" t="s">
        <v>16</v>
      </c>
      <c r="O10" s="176" t="s">
        <v>75</v>
      </c>
      <c r="P10" s="176" t="s">
        <v>17</v>
      </c>
      <c r="Q10" s="176" t="s">
        <v>18</v>
      </c>
      <c r="R10" s="174" t="s">
        <v>19</v>
      </c>
      <c r="S10" s="19"/>
    </row>
    <row r="11" spans="1:19" s="3" customFormat="1" x14ac:dyDescent="0.2">
      <c r="A11" s="177"/>
      <c r="B11" s="178"/>
      <c r="C11" s="178"/>
      <c r="D11" s="178"/>
      <c r="E11" s="178"/>
      <c r="F11" s="179"/>
      <c r="G11" s="179"/>
      <c r="H11" s="178"/>
      <c r="I11" s="178"/>
      <c r="J11" s="180"/>
      <c r="K11" s="180"/>
      <c r="L11" s="180"/>
      <c r="M11" s="180"/>
      <c r="N11" s="180"/>
      <c r="O11" s="180"/>
      <c r="P11" s="180"/>
      <c r="Q11" s="181"/>
      <c r="R11" s="178"/>
      <c r="S11" s="47"/>
    </row>
    <row r="12" spans="1:19" s="3" customFormat="1" x14ac:dyDescent="0.2">
      <c r="A12" s="177"/>
      <c r="B12" s="178"/>
      <c r="C12" s="178"/>
      <c r="D12" s="178"/>
      <c r="E12" s="178"/>
      <c r="F12" s="179"/>
      <c r="G12" s="179"/>
      <c r="H12" s="178"/>
      <c r="I12" s="178"/>
      <c r="J12" s="180"/>
      <c r="K12" s="180"/>
      <c r="L12" s="180"/>
      <c r="M12" s="180"/>
      <c r="N12" s="180"/>
      <c r="O12" s="180"/>
      <c r="P12" s="180"/>
      <c r="Q12" s="181"/>
      <c r="R12" s="178"/>
      <c r="S12" s="47"/>
    </row>
    <row r="13" spans="1:19" s="3" customFormat="1" x14ac:dyDescent="0.2">
      <c r="A13" s="177"/>
      <c r="B13" s="178"/>
      <c r="C13" s="178"/>
      <c r="D13" s="178"/>
      <c r="E13" s="178"/>
      <c r="F13" s="179"/>
      <c r="G13" s="179"/>
      <c r="H13" s="178"/>
      <c r="I13" s="178"/>
      <c r="J13" s="180"/>
      <c r="K13" s="180"/>
      <c r="L13" s="180"/>
      <c r="M13" s="180"/>
      <c r="N13" s="180"/>
      <c r="O13" s="180"/>
      <c r="P13" s="180"/>
      <c r="Q13" s="181"/>
      <c r="R13" s="178"/>
      <c r="S13" s="47"/>
    </row>
    <row r="14" spans="1:19" s="3" customFormat="1" x14ac:dyDescent="0.2">
      <c r="A14" s="177"/>
      <c r="B14" s="178"/>
      <c r="C14" s="178"/>
      <c r="D14" s="178"/>
      <c r="E14" s="178"/>
      <c r="F14" s="179"/>
      <c r="G14" s="179"/>
      <c r="H14" s="178"/>
      <c r="I14" s="178"/>
      <c r="J14" s="180"/>
      <c r="K14" s="180"/>
      <c r="L14" s="180"/>
      <c r="M14" s="180"/>
      <c r="N14" s="180"/>
      <c r="O14" s="180"/>
      <c r="P14" s="180"/>
      <c r="Q14" s="181"/>
      <c r="R14" s="178"/>
      <c r="S14" s="47"/>
    </row>
    <row r="15" spans="1:19" s="3" customFormat="1" x14ac:dyDescent="0.2">
      <c r="A15" s="177"/>
      <c r="B15" s="178"/>
      <c r="C15" s="178"/>
      <c r="D15" s="178"/>
      <c r="E15" s="178"/>
      <c r="F15" s="179"/>
      <c r="G15" s="179"/>
      <c r="H15" s="178"/>
      <c r="I15" s="178"/>
      <c r="J15" s="180"/>
      <c r="K15" s="180"/>
      <c r="L15" s="180"/>
      <c r="M15" s="180"/>
      <c r="N15" s="180"/>
      <c r="O15" s="180"/>
      <c r="P15" s="180"/>
      <c r="Q15" s="181"/>
      <c r="R15" s="178"/>
      <c r="S15" s="47"/>
    </row>
    <row r="16" spans="1:19" s="3" customFormat="1" x14ac:dyDescent="0.2">
      <c r="A16" s="177"/>
      <c r="B16" s="178"/>
      <c r="C16" s="178"/>
      <c r="D16" s="178"/>
      <c r="E16" s="178"/>
      <c r="F16" s="179"/>
      <c r="G16" s="179"/>
      <c r="H16" s="178"/>
      <c r="I16" s="178"/>
      <c r="J16" s="180"/>
      <c r="K16" s="180"/>
      <c r="L16" s="180"/>
      <c r="M16" s="180"/>
      <c r="N16" s="180"/>
      <c r="O16" s="180"/>
      <c r="P16" s="180"/>
      <c r="Q16" s="181"/>
      <c r="R16" s="178"/>
      <c r="S16" s="47"/>
    </row>
    <row r="17" spans="1:19" s="3" customFormat="1" x14ac:dyDescent="0.2">
      <c r="A17" s="177"/>
      <c r="B17" s="178"/>
      <c r="C17" s="178"/>
      <c r="D17" s="178"/>
      <c r="E17" s="178"/>
      <c r="F17" s="179"/>
      <c r="G17" s="179"/>
      <c r="H17" s="178"/>
      <c r="I17" s="178"/>
      <c r="J17" s="180"/>
      <c r="K17" s="180"/>
      <c r="L17" s="180"/>
      <c r="M17" s="180"/>
      <c r="N17" s="180"/>
      <c r="O17" s="180"/>
      <c r="P17" s="180"/>
      <c r="Q17" s="181"/>
      <c r="R17" s="178"/>
      <c r="S17" s="47"/>
    </row>
    <row r="18" spans="1:19" s="3" customFormat="1" x14ac:dyDescent="0.2">
      <c r="A18" s="177"/>
      <c r="B18" s="178"/>
      <c r="C18" s="178"/>
      <c r="D18" s="178"/>
      <c r="E18" s="178"/>
      <c r="F18" s="179"/>
      <c r="G18" s="179"/>
      <c r="H18" s="178"/>
      <c r="I18" s="178"/>
      <c r="J18" s="180"/>
      <c r="K18" s="180"/>
      <c r="L18" s="180"/>
      <c r="M18" s="180"/>
      <c r="N18" s="180"/>
      <c r="O18" s="180"/>
      <c r="P18" s="180"/>
      <c r="Q18" s="181"/>
      <c r="R18" s="178"/>
      <c r="S18" s="47"/>
    </row>
    <row r="19" spans="1:19" s="3" customFormat="1" x14ac:dyDescent="0.2">
      <c r="A19" s="177"/>
      <c r="B19" s="178"/>
      <c r="C19" s="178"/>
      <c r="D19" s="178"/>
      <c r="E19" s="178"/>
      <c r="F19" s="179"/>
      <c r="G19" s="179"/>
      <c r="H19" s="178"/>
      <c r="I19" s="178"/>
      <c r="J19" s="180"/>
      <c r="K19" s="180"/>
      <c r="L19" s="180"/>
      <c r="M19" s="180"/>
      <c r="N19" s="180"/>
      <c r="O19" s="180"/>
      <c r="P19" s="180"/>
      <c r="Q19" s="181"/>
      <c r="R19" s="178"/>
      <c r="S19" s="47"/>
    </row>
    <row r="20" spans="1:19" s="3" customFormat="1" x14ac:dyDescent="0.2">
      <c r="A20" s="177"/>
      <c r="B20" s="178"/>
      <c r="C20" s="178"/>
      <c r="D20" s="178"/>
      <c r="E20" s="178"/>
      <c r="F20" s="179"/>
      <c r="G20" s="179"/>
      <c r="H20" s="178"/>
      <c r="I20" s="178"/>
      <c r="J20" s="180"/>
      <c r="K20" s="180"/>
      <c r="L20" s="180"/>
      <c r="M20" s="180"/>
      <c r="N20" s="180"/>
      <c r="O20" s="180"/>
      <c r="P20" s="180"/>
      <c r="Q20" s="181"/>
      <c r="R20" s="178"/>
      <c r="S20" s="47"/>
    </row>
    <row r="21" spans="1:19" s="3" customFormat="1" x14ac:dyDescent="0.2">
      <c r="A21" s="177"/>
      <c r="B21" s="178"/>
      <c r="C21" s="178"/>
      <c r="D21" s="178"/>
      <c r="E21" s="178"/>
      <c r="F21" s="179"/>
      <c r="G21" s="179"/>
      <c r="H21" s="178"/>
      <c r="I21" s="178"/>
      <c r="J21" s="180"/>
      <c r="K21" s="180"/>
      <c r="L21" s="180"/>
      <c r="M21" s="180"/>
      <c r="N21" s="180"/>
      <c r="O21" s="180"/>
      <c r="P21" s="180"/>
      <c r="Q21" s="181"/>
      <c r="R21" s="178"/>
      <c r="S21" s="47"/>
    </row>
    <row r="22" spans="1:19" s="3" customFormat="1" x14ac:dyDescent="0.2">
      <c r="A22" s="177"/>
      <c r="B22" s="178"/>
      <c r="C22" s="178"/>
      <c r="D22" s="178"/>
      <c r="E22" s="178"/>
      <c r="F22" s="179"/>
      <c r="G22" s="179"/>
      <c r="H22" s="178"/>
      <c r="I22" s="178"/>
      <c r="J22" s="180"/>
      <c r="K22" s="180"/>
      <c r="L22" s="180"/>
      <c r="M22" s="180"/>
      <c r="N22" s="180"/>
      <c r="O22" s="180"/>
      <c r="P22" s="180"/>
      <c r="Q22" s="181"/>
      <c r="R22" s="178"/>
      <c r="S22" s="47"/>
    </row>
    <row r="23" spans="1:19" s="3" customFormat="1" x14ac:dyDescent="0.2">
      <c r="A23" s="177"/>
      <c r="B23" s="178"/>
      <c r="C23" s="178"/>
      <c r="D23" s="178"/>
      <c r="E23" s="178"/>
      <c r="F23" s="179"/>
      <c r="G23" s="179"/>
      <c r="H23" s="178"/>
      <c r="I23" s="178"/>
      <c r="J23" s="180"/>
      <c r="K23" s="180"/>
      <c r="L23" s="180"/>
      <c r="M23" s="180"/>
      <c r="N23" s="180"/>
      <c r="O23" s="180"/>
      <c r="P23" s="180"/>
      <c r="Q23" s="181"/>
      <c r="R23" s="178"/>
      <c r="S23" s="47"/>
    </row>
    <row r="24" spans="1:19" s="3" customFormat="1" x14ac:dyDescent="0.2">
      <c r="A24" s="177"/>
      <c r="B24" s="178"/>
      <c r="C24" s="178"/>
      <c r="D24" s="178"/>
      <c r="E24" s="178"/>
      <c r="F24" s="179"/>
      <c r="G24" s="179"/>
      <c r="H24" s="178"/>
      <c r="I24" s="178"/>
      <c r="J24" s="180"/>
      <c r="K24" s="180"/>
      <c r="L24" s="180"/>
      <c r="M24" s="180"/>
      <c r="N24" s="180"/>
      <c r="O24" s="180"/>
      <c r="P24" s="180"/>
      <c r="Q24" s="181"/>
      <c r="R24" s="178"/>
      <c r="S24" s="47"/>
    </row>
    <row r="25" spans="1:19" s="3" customFormat="1" x14ac:dyDescent="0.2">
      <c r="A25" s="177"/>
      <c r="B25" s="178"/>
      <c r="C25" s="178"/>
      <c r="D25" s="178"/>
      <c r="E25" s="178"/>
      <c r="F25" s="179"/>
      <c r="G25" s="179"/>
      <c r="H25" s="178"/>
      <c r="I25" s="178"/>
      <c r="J25" s="180"/>
      <c r="K25" s="180"/>
      <c r="L25" s="180"/>
      <c r="M25" s="180"/>
      <c r="N25" s="180"/>
      <c r="O25" s="180"/>
      <c r="P25" s="180"/>
      <c r="Q25" s="181"/>
      <c r="R25" s="178"/>
      <c r="S25" s="47"/>
    </row>
    <row r="26" spans="1:19" s="3" customFormat="1" x14ac:dyDescent="0.2">
      <c r="A26" s="177"/>
      <c r="B26" s="178"/>
      <c r="C26" s="178"/>
      <c r="D26" s="178"/>
      <c r="E26" s="178"/>
      <c r="F26" s="179"/>
      <c r="G26" s="179"/>
      <c r="H26" s="178"/>
      <c r="I26" s="178"/>
      <c r="J26" s="180"/>
      <c r="K26" s="180"/>
      <c r="L26" s="180"/>
      <c r="M26" s="180"/>
      <c r="N26" s="180"/>
      <c r="O26" s="180"/>
      <c r="P26" s="180"/>
      <c r="Q26" s="181"/>
      <c r="R26" s="178"/>
      <c r="S26" s="47"/>
    </row>
    <row r="27" spans="1:19" s="3" customFormat="1" x14ac:dyDescent="0.2">
      <c r="A27" s="177"/>
      <c r="B27" s="178"/>
      <c r="C27" s="178"/>
      <c r="D27" s="178"/>
      <c r="E27" s="178"/>
      <c r="F27" s="179"/>
      <c r="G27" s="179"/>
      <c r="H27" s="178"/>
      <c r="I27" s="178"/>
      <c r="J27" s="180"/>
      <c r="K27" s="180"/>
      <c r="L27" s="180"/>
      <c r="M27" s="180"/>
      <c r="N27" s="180"/>
      <c r="O27" s="180"/>
      <c r="P27" s="180"/>
      <c r="Q27" s="181"/>
      <c r="R27" s="178"/>
      <c r="S27" s="47"/>
    </row>
    <row r="28" spans="1:19" s="3" customFormat="1" x14ac:dyDescent="0.2">
      <c r="A28" s="177"/>
      <c r="B28" s="178"/>
      <c r="C28" s="178"/>
      <c r="D28" s="178"/>
      <c r="E28" s="178"/>
      <c r="F28" s="179"/>
      <c r="G28" s="179"/>
      <c r="H28" s="178"/>
      <c r="I28" s="178"/>
      <c r="J28" s="180"/>
      <c r="K28" s="180"/>
      <c r="L28" s="180"/>
      <c r="M28" s="180"/>
      <c r="N28" s="180"/>
      <c r="O28" s="180"/>
      <c r="P28" s="180"/>
      <c r="Q28" s="181"/>
      <c r="R28" s="178"/>
      <c r="S28" s="47"/>
    </row>
    <row r="29" spans="1:19" s="3" customFormat="1" x14ac:dyDescent="0.2">
      <c r="A29" s="177"/>
      <c r="B29" s="178"/>
      <c r="C29" s="178"/>
      <c r="D29" s="178"/>
      <c r="E29" s="178"/>
      <c r="F29" s="179"/>
      <c r="G29" s="179"/>
      <c r="H29" s="178"/>
      <c r="I29" s="178"/>
      <c r="J29" s="180"/>
      <c r="K29" s="180"/>
      <c r="L29" s="180"/>
      <c r="M29" s="180"/>
      <c r="N29" s="180"/>
      <c r="O29" s="180"/>
      <c r="P29" s="180"/>
      <c r="Q29" s="181"/>
      <c r="R29" s="178"/>
      <c r="S29" s="47"/>
    </row>
    <row r="30" spans="1:19" s="3" customFormat="1" x14ac:dyDescent="0.2">
      <c r="A30" s="177"/>
      <c r="B30" s="178"/>
      <c r="C30" s="178"/>
      <c r="D30" s="178"/>
      <c r="E30" s="178"/>
      <c r="F30" s="179"/>
      <c r="G30" s="179"/>
      <c r="H30" s="178"/>
      <c r="I30" s="178"/>
      <c r="J30" s="180"/>
      <c r="K30" s="180"/>
      <c r="L30" s="180"/>
      <c r="M30" s="180"/>
      <c r="N30" s="180"/>
      <c r="O30" s="180"/>
      <c r="P30" s="180"/>
      <c r="Q30" s="181"/>
      <c r="R30" s="178"/>
      <c r="S30" s="47"/>
    </row>
    <row r="31" spans="1:19" s="3" customFormat="1" x14ac:dyDescent="0.2">
      <c r="A31" s="177"/>
      <c r="B31" s="178"/>
      <c r="C31" s="178"/>
      <c r="D31" s="178"/>
      <c r="E31" s="178"/>
      <c r="F31" s="179"/>
      <c r="G31" s="179"/>
      <c r="H31" s="178"/>
      <c r="I31" s="178"/>
      <c r="J31" s="180"/>
      <c r="K31" s="180"/>
      <c r="L31" s="180"/>
      <c r="M31" s="180"/>
      <c r="N31" s="180"/>
      <c r="O31" s="180"/>
      <c r="P31" s="180"/>
      <c r="Q31" s="181"/>
      <c r="R31" s="178"/>
      <c r="S31" s="47"/>
    </row>
    <row r="32" spans="1:19" s="3" customFormat="1" x14ac:dyDescent="0.2">
      <c r="A32" s="177"/>
      <c r="B32" s="178"/>
      <c r="C32" s="178"/>
      <c r="D32" s="178"/>
      <c r="E32" s="178"/>
      <c r="F32" s="179"/>
      <c r="G32" s="179"/>
      <c r="H32" s="178"/>
      <c r="I32" s="178"/>
      <c r="J32" s="180"/>
      <c r="K32" s="180"/>
      <c r="L32" s="180"/>
      <c r="M32" s="180"/>
      <c r="N32" s="180"/>
      <c r="O32" s="180"/>
      <c r="P32" s="180"/>
      <c r="Q32" s="181"/>
      <c r="R32" s="178"/>
      <c r="S32" s="47"/>
    </row>
    <row r="33" spans="1:19" s="3" customFormat="1" x14ac:dyDescent="0.2">
      <c r="A33" s="177"/>
      <c r="B33" s="178"/>
      <c r="C33" s="178"/>
      <c r="D33" s="178"/>
      <c r="E33" s="178"/>
      <c r="F33" s="179"/>
      <c r="G33" s="179"/>
      <c r="H33" s="178"/>
      <c r="I33" s="178"/>
      <c r="J33" s="180"/>
      <c r="K33" s="180"/>
      <c r="L33" s="180"/>
      <c r="M33" s="180"/>
      <c r="N33" s="180"/>
      <c r="O33" s="180"/>
      <c r="P33" s="180"/>
      <c r="Q33" s="181"/>
      <c r="R33" s="178"/>
      <c r="S33" s="47"/>
    </row>
    <row r="34" spans="1:19" s="3" customFormat="1" x14ac:dyDescent="0.2">
      <c r="A34" s="177"/>
      <c r="B34" s="178"/>
      <c r="C34" s="178"/>
      <c r="D34" s="178"/>
      <c r="E34" s="178"/>
      <c r="F34" s="179"/>
      <c r="G34" s="179"/>
      <c r="H34" s="178"/>
      <c r="I34" s="178"/>
      <c r="J34" s="180"/>
      <c r="K34" s="180"/>
      <c r="L34" s="180"/>
      <c r="M34" s="180"/>
      <c r="N34" s="180"/>
      <c r="O34" s="180"/>
      <c r="P34" s="180"/>
      <c r="Q34" s="181"/>
      <c r="R34" s="178"/>
      <c r="S34" s="47"/>
    </row>
    <row r="35" spans="1:19" s="3" customFormat="1" x14ac:dyDescent="0.2">
      <c r="A35" s="177"/>
      <c r="B35" s="178"/>
      <c r="C35" s="178"/>
      <c r="D35" s="178"/>
      <c r="E35" s="178"/>
      <c r="F35" s="179"/>
      <c r="G35" s="179"/>
      <c r="H35" s="178"/>
      <c r="I35" s="178"/>
      <c r="J35" s="180"/>
      <c r="K35" s="180"/>
      <c r="L35" s="180"/>
      <c r="M35" s="180"/>
      <c r="N35" s="180"/>
      <c r="O35" s="180"/>
      <c r="P35" s="180"/>
      <c r="Q35" s="181"/>
      <c r="R35" s="178"/>
      <c r="S35" s="47"/>
    </row>
    <row r="36" spans="1:19" s="3" customFormat="1" x14ac:dyDescent="0.2">
      <c r="A36" s="177"/>
      <c r="B36" s="178"/>
      <c r="C36" s="178"/>
      <c r="D36" s="178"/>
      <c r="E36" s="178"/>
      <c r="F36" s="179"/>
      <c r="G36" s="179"/>
      <c r="H36" s="178"/>
      <c r="I36" s="178"/>
      <c r="J36" s="180"/>
      <c r="K36" s="180"/>
      <c r="L36" s="180"/>
      <c r="M36" s="180"/>
      <c r="N36" s="180"/>
      <c r="O36" s="180"/>
      <c r="P36" s="180"/>
      <c r="Q36" s="181"/>
      <c r="R36" s="178"/>
      <c r="S36" s="47"/>
    </row>
    <row r="37" spans="1:19" s="3" customFormat="1" x14ac:dyDescent="0.2">
      <c r="A37" s="177"/>
      <c r="B37" s="178"/>
      <c r="C37" s="178"/>
      <c r="D37" s="178"/>
      <c r="E37" s="178"/>
      <c r="F37" s="179"/>
      <c r="G37" s="179"/>
      <c r="H37" s="178"/>
      <c r="I37" s="178"/>
      <c r="J37" s="180"/>
      <c r="K37" s="180"/>
      <c r="L37" s="180"/>
      <c r="M37" s="180"/>
      <c r="N37" s="180"/>
      <c r="O37" s="180"/>
      <c r="P37" s="180"/>
      <c r="Q37" s="181"/>
      <c r="R37" s="178"/>
      <c r="S37" s="47"/>
    </row>
    <row r="38" spans="1:19" s="3" customFormat="1" x14ac:dyDescent="0.2">
      <c r="A38" s="177"/>
      <c r="B38" s="178"/>
      <c r="C38" s="178"/>
      <c r="D38" s="178"/>
      <c r="E38" s="178"/>
      <c r="F38" s="179"/>
      <c r="G38" s="179"/>
      <c r="H38" s="178"/>
      <c r="I38" s="178"/>
      <c r="J38" s="180"/>
      <c r="K38" s="180"/>
      <c r="L38" s="180"/>
      <c r="M38" s="180"/>
      <c r="N38" s="180"/>
      <c r="O38" s="180"/>
      <c r="P38" s="180"/>
      <c r="Q38" s="181"/>
      <c r="R38" s="178"/>
      <c r="S38" s="47"/>
    </row>
    <row r="39" spans="1:19" s="3" customFormat="1" x14ac:dyDescent="0.2">
      <c r="A39" s="177"/>
      <c r="B39" s="178"/>
      <c r="C39" s="178"/>
      <c r="D39" s="178"/>
      <c r="E39" s="178"/>
      <c r="F39" s="179"/>
      <c r="G39" s="179"/>
      <c r="H39" s="178"/>
      <c r="I39" s="178"/>
      <c r="J39" s="180"/>
      <c r="K39" s="180"/>
      <c r="L39" s="180"/>
      <c r="M39" s="180"/>
      <c r="N39" s="180"/>
      <c r="O39" s="180"/>
      <c r="P39" s="180"/>
      <c r="Q39" s="181"/>
      <c r="R39" s="178"/>
      <c r="S39" s="47"/>
    </row>
    <row r="40" spans="1:19" s="3" customFormat="1" x14ac:dyDescent="0.2">
      <c r="A40" s="177"/>
      <c r="B40" s="178"/>
      <c r="C40" s="178"/>
      <c r="D40" s="178"/>
      <c r="E40" s="178"/>
      <c r="F40" s="179"/>
      <c r="G40" s="179"/>
      <c r="H40" s="178"/>
      <c r="I40" s="178"/>
      <c r="J40" s="180"/>
      <c r="K40" s="180"/>
      <c r="L40" s="180"/>
      <c r="M40" s="180"/>
      <c r="N40" s="180"/>
      <c r="O40" s="180"/>
      <c r="P40" s="180"/>
      <c r="Q40" s="181"/>
      <c r="R40" s="178"/>
      <c r="S40" s="47"/>
    </row>
    <row r="41" spans="1:19" s="3" customFormat="1" x14ac:dyDescent="0.2">
      <c r="A41" s="177"/>
      <c r="B41" s="178"/>
      <c r="C41" s="178"/>
      <c r="D41" s="178"/>
      <c r="E41" s="178"/>
      <c r="F41" s="179"/>
      <c r="G41" s="179"/>
      <c r="H41" s="178"/>
      <c r="I41" s="178"/>
      <c r="J41" s="180"/>
      <c r="K41" s="180"/>
      <c r="L41" s="180"/>
      <c r="M41" s="180"/>
      <c r="N41" s="180"/>
      <c r="O41" s="180"/>
      <c r="P41" s="180"/>
      <c r="Q41" s="181"/>
      <c r="R41" s="178"/>
      <c r="S41" s="47"/>
    </row>
    <row r="42" spans="1:19" s="3" customFormat="1" x14ac:dyDescent="0.2">
      <c r="A42" s="177"/>
      <c r="B42" s="178"/>
      <c r="C42" s="178"/>
      <c r="D42" s="178"/>
      <c r="E42" s="178"/>
      <c r="F42" s="179"/>
      <c r="G42" s="179"/>
      <c r="H42" s="178"/>
      <c r="I42" s="178"/>
      <c r="J42" s="180"/>
      <c r="K42" s="180"/>
      <c r="L42" s="180"/>
      <c r="M42" s="180"/>
      <c r="N42" s="180"/>
      <c r="O42" s="180"/>
      <c r="P42" s="180"/>
      <c r="Q42" s="181"/>
      <c r="R42" s="178"/>
      <c r="S42" s="47"/>
    </row>
    <row r="43" spans="1:19" s="3" customFormat="1" x14ac:dyDescent="0.2">
      <c r="A43" s="177"/>
      <c r="B43" s="178"/>
      <c r="C43" s="178"/>
      <c r="D43" s="178"/>
      <c r="E43" s="178"/>
      <c r="F43" s="179"/>
      <c r="G43" s="179"/>
      <c r="H43" s="178"/>
      <c r="I43" s="178"/>
      <c r="J43" s="180"/>
      <c r="K43" s="180"/>
      <c r="L43" s="180"/>
      <c r="M43" s="180"/>
      <c r="N43" s="180"/>
      <c r="O43" s="180"/>
      <c r="P43" s="180"/>
      <c r="Q43" s="181"/>
      <c r="R43" s="178"/>
      <c r="S43" s="47"/>
    </row>
    <row r="44" spans="1:19" s="3" customFormat="1" x14ac:dyDescent="0.2">
      <c r="A44" s="177"/>
      <c r="B44" s="178"/>
      <c r="C44" s="178"/>
      <c r="D44" s="178"/>
      <c r="E44" s="178"/>
      <c r="F44" s="179"/>
      <c r="G44" s="179"/>
      <c r="H44" s="178"/>
      <c r="I44" s="178"/>
      <c r="J44" s="180"/>
      <c r="K44" s="180"/>
      <c r="L44" s="180"/>
      <c r="M44" s="180"/>
      <c r="N44" s="180"/>
      <c r="O44" s="180"/>
      <c r="P44" s="180"/>
      <c r="Q44" s="181"/>
      <c r="R44" s="178"/>
      <c r="S44" s="47"/>
    </row>
    <row r="45" spans="1:19" s="3" customFormat="1" x14ac:dyDescent="0.2">
      <c r="A45" s="177"/>
      <c r="B45" s="178"/>
      <c r="C45" s="178"/>
      <c r="D45" s="178"/>
      <c r="E45" s="178"/>
      <c r="F45" s="179"/>
      <c r="G45" s="179"/>
      <c r="H45" s="178"/>
      <c r="I45" s="178"/>
      <c r="J45" s="180"/>
      <c r="K45" s="180"/>
      <c r="L45" s="180"/>
      <c r="M45" s="180"/>
      <c r="N45" s="180"/>
      <c r="O45" s="180"/>
      <c r="P45" s="180"/>
      <c r="Q45" s="181"/>
      <c r="R45" s="178"/>
      <c r="S45" s="47"/>
    </row>
    <row r="46" spans="1:19" s="3" customFormat="1" x14ac:dyDescent="0.2">
      <c r="A46" s="177"/>
      <c r="B46" s="178"/>
      <c r="C46" s="178"/>
      <c r="D46" s="178"/>
      <c r="E46" s="178"/>
      <c r="F46" s="179"/>
      <c r="G46" s="179"/>
      <c r="H46" s="178"/>
      <c r="I46" s="178"/>
      <c r="J46" s="180"/>
      <c r="K46" s="180"/>
      <c r="L46" s="180"/>
      <c r="M46" s="180"/>
      <c r="N46" s="180"/>
      <c r="O46" s="180"/>
      <c r="P46" s="180"/>
      <c r="Q46" s="181"/>
      <c r="R46" s="178"/>
      <c r="S46" s="47"/>
    </row>
    <row r="47" spans="1:19" s="3" customFormat="1" x14ac:dyDescent="0.2">
      <c r="A47" s="177"/>
      <c r="B47" s="178"/>
      <c r="C47" s="178"/>
      <c r="D47" s="178"/>
      <c r="E47" s="178"/>
      <c r="F47" s="179"/>
      <c r="G47" s="179"/>
      <c r="H47" s="178"/>
      <c r="I47" s="178"/>
      <c r="J47" s="180"/>
      <c r="K47" s="180"/>
      <c r="L47" s="180"/>
      <c r="M47" s="180"/>
      <c r="N47" s="180"/>
      <c r="O47" s="180"/>
      <c r="P47" s="180"/>
      <c r="Q47" s="181"/>
      <c r="R47" s="178"/>
      <c r="S47" s="47"/>
    </row>
    <row r="48" spans="1:19" s="3" customFormat="1" x14ac:dyDescent="0.2">
      <c r="A48" s="177"/>
      <c r="B48" s="178"/>
      <c r="C48" s="178"/>
      <c r="D48" s="178"/>
      <c r="E48" s="178"/>
      <c r="F48" s="179"/>
      <c r="G48" s="179"/>
      <c r="H48" s="178"/>
      <c r="I48" s="178"/>
      <c r="J48" s="180"/>
      <c r="K48" s="180"/>
      <c r="L48" s="180"/>
      <c r="M48" s="180"/>
      <c r="N48" s="180"/>
      <c r="O48" s="180"/>
      <c r="P48" s="180"/>
      <c r="Q48" s="181"/>
      <c r="R48" s="178"/>
      <c r="S48" s="47"/>
    </row>
    <row r="49" spans="1:19" s="3" customFormat="1" x14ac:dyDescent="0.2">
      <c r="A49" s="177"/>
      <c r="B49" s="178"/>
      <c r="C49" s="178"/>
      <c r="D49" s="178"/>
      <c r="E49" s="178"/>
      <c r="F49" s="179"/>
      <c r="G49" s="179"/>
      <c r="H49" s="178"/>
      <c r="I49" s="178"/>
      <c r="J49" s="180"/>
      <c r="K49" s="180"/>
      <c r="L49" s="180"/>
      <c r="M49" s="180"/>
      <c r="N49" s="180"/>
      <c r="O49" s="180"/>
      <c r="P49" s="180"/>
      <c r="Q49" s="181"/>
      <c r="R49" s="178"/>
      <c r="S49" s="47"/>
    </row>
    <row r="50" spans="1:19" s="3" customFormat="1" x14ac:dyDescent="0.2">
      <c r="A50" s="177"/>
      <c r="B50" s="178"/>
      <c r="C50" s="178"/>
      <c r="D50" s="178"/>
      <c r="E50" s="178"/>
      <c r="F50" s="179"/>
      <c r="G50" s="179"/>
      <c r="H50" s="178"/>
      <c r="I50" s="178"/>
      <c r="J50" s="180"/>
      <c r="K50" s="180"/>
      <c r="L50" s="180"/>
      <c r="M50" s="180"/>
      <c r="N50" s="180"/>
      <c r="O50" s="180"/>
      <c r="P50" s="180"/>
      <c r="Q50" s="181"/>
      <c r="R50" s="178"/>
      <c r="S50" s="47"/>
    </row>
    <row r="51" spans="1:19" s="3" customFormat="1" x14ac:dyDescent="0.2">
      <c r="A51" s="177"/>
      <c r="B51" s="178"/>
      <c r="C51" s="178"/>
      <c r="D51" s="178"/>
      <c r="E51" s="178"/>
      <c r="F51" s="179"/>
      <c r="G51" s="179"/>
      <c r="H51" s="178"/>
      <c r="I51" s="178"/>
      <c r="J51" s="180"/>
      <c r="K51" s="180"/>
      <c r="L51" s="180"/>
      <c r="M51" s="180"/>
      <c r="N51" s="180"/>
      <c r="O51" s="180"/>
      <c r="P51" s="180"/>
      <c r="Q51" s="181"/>
      <c r="R51" s="178"/>
      <c r="S51" s="47"/>
    </row>
    <row r="52" spans="1:19" s="3" customFormat="1" x14ac:dyDescent="0.2">
      <c r="A52" s="177"/>
      <c r="B52" s="178"/>
      <c r="C52" s="178"/>
      <c r="D52" s="178"/>
      <c r="E52" s="178"/>
      <c r="F52" s="179"/>
      <c r="G52" s="179"/>
      <c r="H52" s="178"/>
      <c r="I52" s="178"/>
      <c r="J52" s="180"/>
      <c r="K52" s="180"/>
      <c r="L52" s="180"/>
      <c r="M52" s="180"/>
      <c r="N52" s="180"/>
      <c r="O52" s="180"/>
      <c r="P52" s="180"/>
      <c r="Q52" s="181"/>
      <c r="R52" s="178"/>
      <c r="S52" s="47"/>
    </row>
    <row r="53" spans="1:19" s="3" customFormat="1" x14ac:dyDescent="0.2">
      <c r="A53" s="177"/>
      <c r="B53" s="178"/>
      <c r="C53" s="178"/>
      <c r="D53" s="178"/>
      <c r="E53" s="178"/>
      <c r="F53" s="179"/>
      <c r="G53" s="179"/>
      <c r="H53" s="178"/>
      <c r="I53" s="178"/>
      <c r="J53" s="180"/>
      <c r="K53" s="180"/>
      <c r="L53" s="180"/>
      <c r="M53" s="180"/>
      <c r="N53" s="180"/>
      <c r="O53" s="180"/>
      <c r="P53" s="180"/>
      <c r="Q53" s="181"/>
      <c r="R53" s="178"/>
      <c r="S53" s="47"/>
    </row>
    <row r="54" spans="1:19" s="3" customFormat="1" x14ac:dyDescent="0.2">
      <c r="A54" s="177"/>
      <c r="B54" s="178"/>
      <c r="C54" s="178"/>
      <c r="D54" s="178"/>
      <c r="E54" s="178"/>
      <c r="F54" s="179"/>
      <c r="G54" s="179"/>
      <c r="H54" s="178"/>
      <c r="I54" s="178"/>
      <c r="J54" s="180"/>
      <c r="K54" s="180"/>
      <c r="L54" s="180"/>
      <c r="M54" s="180"/>
      <c r="N54" s="180"/>
      <c r="O54" s="180"/>
      <c r="P54" s="180"/>
      <c r="Q54" s="181"/>
      <c r="R54" s="178"/>
      <c r="S54" s="47"/>
    </row>
    <row r="55" spans="1:19" s="3" customFormat="1" x14ac:dyDescent="0.2">
      <c r="A55" s="177"/>
      <c r="B55" s="178"/>
      <c r="C55" s="178"/>
      <c r="D55" s="178"/>
      <c r="E55" s="178"/>
      <c r="F55" s="179"/>
      <c r="G55" s="179"/>
      <c r="H55" s="178"/>
      <c r="I55" s="178"/>
      <c r="J55" s="180"/>
      <c r="K55" s="180"/>
      <c r="L55" s="180"/>
      <c r="M55" s="180"/>
      <c r="N55" s="180"/>
      <c r="O55" s="180"/>
      <c r="P55" s="180"/>
      <c r="Q55" s="181"/>
      <c r="R55" s="178"/>
      <c r="S55" s="47"/>
    </row>
    <row r="56" spans="1:19" s="3" customFormat="1" x14ac:dyDescent="0.2">
      <c r="A56" s="177"/>
      <c r="B56" s="178"/>
      <c r="C56" s="178"/>
      <c r="D56" s="178"/>
      <c r="E56" s="178"/>
      <c r="F56" s="179"/>
      <c r="G56" s="179"/>
      <c r="H56" s="178"/>
      <c r="I56" s="178"/>
      <c r="J56" s="180"/>
      <c r="K56" s="180"/>
      <c r="L56" s="180"/>
      <c r="M56" s="180"/>
      <c r="N56" s="180"/>
      <c r="O56" s="180"/>
      <c r="P56" s="180"/>
      <c r="Q56" s="181"/>
      <c r="R56" s="178"/>
      <c r="S56" s="47"/>
    </row>
    <row r="57" spans="1:19" s="3" customFormat="1" x14ac:dyDescent="0.2">
      <c r="A57" s="177"/>
      <c r="B57" s="178"/>
      <c r="C57" s="178"/>
      <c r="D57" s="178"/>
      <c r="E57" s="178"/>
      <c r="F57" s="179"/>
      <c r="G57" s="179"/>
      <c r="H57" s="178"/>
      <c r="I57" s="178"/>
      <c r="J57" s="180"/>
      <c r="K57" s="180"/>
      <c r="L57" s="180"/>
      <c r="M57" s="180"/>
      <c r="N57" s="180"/>
      <c r="O57" s="180"/>
      <c r="P57" s="180"/>
      <c r="Q57" s="181"/>
      <c r="R57" s="178"/>
      <c r="S57" s="47"/>
    </row>
    <row r="58" spans="1:19" s="3" customFormat="1" x14ac:dyDescent="0.2">
      <c r="A58" s="177"/>
      <c r="B58" s="178"/>
      <c r="C58" s="178"/>
      <c r="D58" s="178"/>
      <c r="E58" s="178"/>
      <c r="F58" s="179"/>
      <c r="G58" s="179"/>
      <c r="H58" s="178"/>
      <c r="I58" s="178"/>
      <c r="J58" s="180"/>
      <c r="K58" s="180"/>
      <c r="L58" s="180"/>
      <c r="M58" s="180"/>
      <c r="N58" s="180"/>
      <c r="O58" s="180"/>
      <c r="P58" s="180"/>
      <c r="Q58" s="181"/>
      <c r="R58" s="178"/>
      <c r="S58" s="47"/>
    </row>
    <row r="59" spans="1:19" s="3" customFormat="1" x14ac:dyDescent="0.2">
      <c r="A59" s="177"/>
      <c r="B59" s="178"/>
      <c r="C59" s="178"/>
      <c r="D59" s="178"/>
      <c r="E59" s="178"/>
      <c r="F59" s="179"/>
      <c r="G59" s="179"/>
      <c r="H59" s="178"/>
      <c r="I59" s="178"/>
      <c r="J59" s="180"/>
      <c r="K59" s="180"/>
      <c r="L59" s="180"/>
      <c r="M59" s="180"/>
      <c r="N59" s="180"/>
      <c r="O59" s="180"/>
      <c r="P59" s="180"/>
      <c r="Q59" s="181"/>
      <c r="R59" s="178"/>
      <c r="S59" s="47"/>
    </row>
    <row r="60" spans="1:19" s="3" customFormat="1" x14ac:dyDescent="0.2">
      <c r="A60" s="177"/>
      <c r="B60" s="178"/>
      <c r="C60" s="178"/>
      <c r="D60" s="178"/>
      <c r="E60" s="178"/>
      <c r="F60" s="179"/>
      <c r="G60" s="179"/>
      <c r="H60" s="178"/>
      <c r="I60" s="178"/>
      <c r="J60" s="180"/>
      <c r="K60" s="180"/>
      <c r="L60" s="180"/>
      <c r="M60" s="180"/>
      <c r="N60" s="180"/>
      <c r="O60" s="180"/>
      <c r="P60" s="180"/>
      <c r="Q60" s="181"/>
      <c r="R60" s="178"/>
      <c r="S60" s="47"/>
    </row>
    <row r="61" spans="1:19" s="3" customFormat="1" x14ac:dyDescent="0.2">
      <c r="A61" s="177"/>
      <c r="B61" s="178"/>
      <c r="C61" s="178"/>
      <c r="D61" s="178"/>
      <c r="E61" s="178"/>
      <c r="F61" s="179"/>
      <c r="G61" s="179"/>
      <c r="H61" s="178"/>
      <c r="I61" s="178"/>
      <c r="J61" s="180"/>
      <c r="K61" s="180"/>
      <c r="L61" s="180"/>
      <c r="M61" s="180"/>
      <c r="N61" s="180"/>
      <c r="O61" s="180"/>
      <c r="P61" s="180"/>
      <c r="Q61" s="181"/>
      <c r="R61" s="178"/>
      <c r="S61" s="47"/>
    </row>
    <row r="62" spans="1:19" s="3" customFormat="1" x14ac:dyDescent="0.2">
      <c r="A62" s="177"/>
      <c r="B62" s="178"/>
      <c r="C62" s="178"/>
      <c r="D62" s="178"/>
      <c r="E62" s="178"/>
      <c r="F62" s="179"/>
      <c r="G62" s="179"/>
      <c r="H62" s="178"/>
      <c r="I62" s="178"/>
      <c r="J62" s="180"/>
      <c r="K62" s="180"/>
      <c r="L62" s="180"/>
      <c r="M62" s="180"/>
      <c r="N62" s="180"/>
      <c r="O62" s="180"/>
      <c r="P62" s="180"/>
      <c r="Q62" s="181"/>
      <c r="R62" s="178"/>
      <c r="S62" s="47"/>
    </row>
    <row r="63" spans="1:19" s="3" customFormat="1" x14ac:dyDescent="0.2">
      <c r="A63" s="177"/>
      <c r="B63" s="178"/>
      <c r="C63" s="178"/>
      <c r="D63" s="178"/>
      <c r="E63" s="178"/>
      <c r="F63" s="179"/>
      <c r="G63" s="179"/>
      <c r="H63" s="178"/>
      <c r="I63" s="178"/>
      <c r="J63" s="180"/>
      <c r="K63" s="180"/>
      <c r="L63" s="180"/>
      <c r="M63" s="180"/>
      <c r="N63" s="180"/>
      <c r="O63" s="180"/>
      <c r="P63" s="180"/>
      <c r="Q63" s="181"/>
      <c r="R63" s="178"/>
      <c r="S63" s="47"/>
    </row>
    <row r="64" spans="1:19" s="3" customFormat="1" x14ac:dyDescent="0.2">
      <c r="A64" s="177"/>
      <c r="B64" s="178"/>
      <c r="C64" s="178"/>
      <c r="D64" s="178"/>
      <c r="E64" s="178"/>
      <c r="F64" s="179"/>
      <c r="G64" s="179"/>
      <c r="H64" s="178"/>
      <c r="I64" s="178"/>
      <c r="J64" s="180"/>
      <c r="K64" s="180"/>
      <c r="L64" s="180"/>
      <c r="M64" s="180"/>
      <c r="N64" s="180"/>
      <c r="O64" s="180"/>
      <c r="P64" s="180"/>
      <c r="Q64" s="181"/>
      <c r="R64" s="178"/>
      <c r="S64" s="47"/>
    </row>
    <row r="65" spans="1:19" s="3" customFormat="1" x14ac:dyDescent="0.2">
      <c r="A65" s="177"/>
      <c r="B65" s="178"/>
      <c r="C65" s="178"/>
      <c r="D65" s="178"/>
      <c r="E65" s="178"/>
      <c r="F65" s="179"/>
      <c r="G65" s="179"/>
      <c r="H65" s="178"/>
      <c r="I65" s="178"/>
      <c r="J65" s="180"/>
      <c r="K65" s="180"/>
      <c r="L65" s="180"/>
      <c r="M65" s="180"/>
      <c r="N65" s="180"/>
      <c r="O65" s="180"/>
      <c r="P65" s="180"/>
      <c r="Q65" s="181"/>
      <c r="R65" s="178"/>
      <c r="S65" s="47"/>
    </row>
    <row r="66" spans="1:19" s="3" customFormat="1" x14ac:dyDescent="0.2">
      <c r="A66" s="177"/>
      <c r="B66" s="178"/>
      <c r="C66" s="178"/>
      <c r="D66" s="178"/>
      <c r="E66" s="178"/>
      <c r="F66" s="179"/>
      <c r="G66" s="179"/>
      <c r="H66" s="178"/>
      <c r="I66" s="178"/>
      <c r="J66" s="180"/>
      <c r="K66" s="180"/>
      <c r="L66" s="180"/>
      <c r="M66" s="180"/>
      <c r="N66" s="180"/>
      <c r="O66" s="180"/>
      <c r="P66" s="180"/>
      <c r="Q66" s="181"/>
      <c r="R66" s="178"/>
      <c r="S66" s="47"/>
    </row>
    <row r="67" spans="1:19" s="3" customFormat="1" x14ac:dyDescent="0.2">
      <c r="A67" s="177"/>
      <c r="B67" s="178"/>
      <c r="C67" s="178"/>
      <c r="D67" s="178"/>
      <c r="E67" s="178"/>
      <c r="F67" s="179"/>
      <c r="G67" s="179"/>
      <c r="H67" s="178"/>
      <c r="I67" s="178"/>
      <c r="J67" s="180"/>
      <c r="K67" s="180"/>
      <c r="L67" s="180"/>
      <c r="M67" s="180"/>
      <c r="N67" s="180"/>
      <c r="O67" s="180"/>
      <c r="P67" s="180"/>
      <c r="Q67" s="181"/>
      <c r="R67" s="178"/>
      <c r="S67" s="47"/>
    </row>
    <row r="68" spans="1:19" s="3" customFormat="1" x14ac:dyDescent="0.2">
      <c r="A68" s="177"/>
      <c r="B68" s="178"/>
      <c r="C68" s="178"/>
      <c r="D68" s="178"/>
      <c r="E68" s="178"/>
      <c r="F68" s="179"/>
      <c r="G68" s="179"/>
      <c r="H68" s="178"/>
      <c r="I68" s="178"/>
      <c r="J68" s="180"/>
      <c r="K68" s="180"/>
      <c r="L68" s="180"/>
      <c r="M68" s="180"/>
      <c r="N68" s="180"/>
      <c r="O68" s="180"/>
      <c r="P68" s="180"/>
      <c r="Q68" s="181"/>
      <c r="R68" s="178"/>
      <c r="S68" s="47"/>
    </row>
    <row r="69" spans="1:19" s="3" customFormat="1" x14ac:dyDescent="0.2">
      <c r="A69" s="177"/>
      <c r="B69" s="178"/>
      <c r="C69" s="178"/>
      <c r="D69" s="178"/>
      <c r="E69" s="178"/>
      <c r="F69" s="179"/>
      <c r="G69" s="179"/>
      <c r="H69" s="178"/>
      <c r="I69" s="178"/>
      <c r="J69" s="180"/>
      <c r="K69" s="180"/>
      <c r="L69" s="180"/>
      <c r="M69" s="180"/>
      <c r="N69" s="180"/>
      <c r="O69" s="180"/>
      <c r="P69" s="180"/>
      <c r="Q69" s="181"/>
      <c r="R69" s="178"/>
      <c r="S69" s="47"/>
    </row>
    <row r="70" spans="1:19" s="3" customFormat="1" x14ac:dyDescent="0.2">
      <c r="A70" s="177"/>
      <c r="B70" s="178"/>
      <c r="C70" s="178"/>
      <c r="D70" s="178"/>
      <c r="E70" s="178"/>
      <c r="F70" s="179"/>
      <c r="G70" s="179"/>
      <c r="H70" s="178"/>
      <c r="I70" s="178"/>
      <c r="J70" s="180"/>
      <c r="K70" s="180"/>
      <c r="L70" s="180"/>
      <c r="M70" s="180"/>
      <c r="N70" s="180"/>
      <c r="O70" s="180"/>
      <c r="P70" s="180"/>
      <c r="Q70" s="181"/>
      <c r="R70" s="178"/>
      <c r="S70" s="47"/>
    </row>
    <row r="71" spans="1:19" s="3" customFormat="1" x14ac:dyDescent="0.2">
      <c r="A71" s="177"/>
      <c r="B71" s="178"/>
      <c r="C71" s="178"/>
      <c r="D71" s="178"/>
      <c r="E71" s="178"/>
      <c r="F71" s="179"/>
      <c r="G71" s="179"/>
      <c r="H71" s="178"/>
      <c r="I71" s="178"/>
      <c r="J71" s="180"/>
      <c r="K71" s="180"/>
      <c r="L71" s="180"/>
      <c r="M71" s="180"/>
      <c r="N71" s="180"/>
      <c r="O71" s="180"/>
      <c r="P71" s="180"/>
      <c r="Q71" s="181"/>
      <c r="R71" s="178"/>
      <c r="S71" s="47"/>
    </row>
    <row r="72" spans="1:19" s="3" customFormat="1" x14ac:dyDescent="0.2">
      <c r="A72" s="177"/>
      <c r="B72" s="178"/>
      <c r="C72" s="178"/>
      <c r="D72" s="178"/>
      <c r="E72" s="178"/>
      <c r="F72" s="179"/>
      <c r="G72" s="179"/>
      <c r="H72" s="178"/>
      <c r="I72" s="178"/>
      <c r="J72" s="180"/>
      <c r="K72" s="180"/>
      <c r="L72" s="180"/>
      <c r="M72" s="180"/>
      <c r="N72" s="180"/>
      <c r="O72" s="180"/>
      <c r="P72" s="180"/>
      <c r="Q72" s="181"/>
      <c r="R72" s="178"/>
      <c r="S72" s="47"/>
    </row>
    <row r="73" spans="1:19" s="3" customFormat="1" x14ac:dyDescent="0.2">
      <c r="A73" s="177"/>
      <c r="B73" s="178"/>
      <c r="C73" s="178"/>
      <c r="D73" s="178"/>
      <c r="E73" s="178"/>
      <c r="F73" s="179"/>
      <c r="G73" s="179"/>
      <c r="H73" s="178"/>
      <c r="I73" s="178"/>
      <c r="J73" s="180"/>
      <c r="K73" s="180"/>
      <c r="L73" s="180"/>
      <c r="M73" s="180"/>
      <c r="N73" s="180"/>
      <c r="O73" s="180"/>
      <c r="P73" s="180"/>
      <c r="Q73" s="181"/>
      <c r="R73" s="178"/>
      <c r="S73" s="47"/>
    </row>
    <row r="74" spans="1:19" s="3" customFormat="1" x14ac:dyDescent="0.2">
      <c r="A74" s="177"/>
      <c r="B74" s="178"/>
      <c r="C74" s="178"/>
      <c r="D74" s="178"/>
      <c r="E74" s="178"/>
      <c r="F74" s="179"/>
      <c r="G74" s="179"/>
      <c r="H74" s="178"/>
      <c r="I74" s="178"/>
      <c r="J74" s="180"/>
      <c r="K74" s="180"/>
      <c r="L74" s="180"/>
      <c r="M74" s="180"/>
      <c r="N74" s="180"/>
      <c r="O74" s="180"/>
      <c r="P74" s="180"/>
      <c r="Q74" s="181"/>
      <c r="R74" s="178"/>
      <c r="S74" s="47"/>
    </row>
    <row r="75" spans="1:19" s="3" customFormat="1" x14ac:dyDescent="0.2">
      <c r="A75" s="177"/>
      <c r="B75" s="178"/>
      <c r="C75" s="178"/>
      <c r="D75" s="178"/>
      <c r="E75" s="178"/>
      <c r="F75" s="179"/>
      <c r="G75" s="179"/>
      <c r="H75" s="178"/>
      <c r="I75" s="178"/>
      <c r="J75" s="180"/>
      <c r="K75" s="180"/>
      <c r="L75" s="180"/>
      <c r="M75" s="180"/>
      <c r="N75" s="180"/>
      <c r="O75" s="180"/>
      <c r="P75" s="180"/>
      <c r="Q75" s="181"/>
      <c r="R75" s="178"/>
      <c r="S75" s="47"/>
    </row>
    <row r="76" spans="1:19" s="3" customFormat="1" x14ac:dyDescent="0.2">
      <c r="A76" s="177"/>
      <c r="B76" s="178"/>
      <c r="C76" s="178"/>
      <c r="D76" s="178"/>
      <c r="E76" s="178"/>
      <c r="F76" s="179"/>
      <c r="G76" s="179"/>
      <c r="H76" s="178"/>
      <c r="I76" s="178"/>
      <c r="J76" s="180"/>
      <c r="K76" s="180"/>
      <c r="L76" s="180"/>
      <c r="M76" s="180"/>
      <c r="N76" s="180"/>
      <c r="O76" s="180"/>
      <c r="P76" s="180"/>
      <c r="Q76" s="181"/>
      <c r="R76" s="178"/>
      <c r="S76" s="47"/>
    </row>
    <row r="77" spans="1:19" s="3" customFormat="1" x14ac:dyDescent="0.2">
      <c r="A77" s="177"/>
      <c r="B77" s="178"/>
      <c r="C77" s="178"/>
      <c r="D77" s="178"/>
      <c r="E77" s="178"/>
      <c r="F77" s="179"/>
      <c r="G77" s="179"/>
      <c r="H77" s="178"/>
      <c r="I77" s="178"/>
      <c r="J77" s="180"/>
      <c r="K77" s="180"/>
      <c r="L77" s="180"/>
      <c r="M77" s="180"/>
      <c r="N77" s="180"/>
      <c r="O77" s="180"/>
      <c r="P77" s="180"/>
      <c r="Q77" s="181"/>
      <c r="R77" s="178"/>
      <c r="S77" s="47"/>
    </row>
    <row r="78" spans="1:19" s="3" customFormat="1" x14ac:dyDescent="0.2">
      <c r="A78" s="177"/>
      <c r="B78" s="178"/>
      <c r="C78" s="178"/>
      <c r="D78" s="178"/>
      <c r="E78" s="178"/>
      <c r="F78" s="179"/>
      <c r="G78" s="179"/>
      <c r="H78" s="178"/>
      <c r="I78" s="178"/>
      <c r="J78" s="180"/>
      <c r="K78" s="180"/>
      <c r="L78" s="180"/>
      <c r="M78" s="180"/>
      <c r="N78" s="180"/>
      <c r="O78" s="180"/>
      <c r="P78" s="180"/>
      <c r="Q78" s="181"/>
      <c r="R78" s="178"/>
      <c r="S78" s="47"/>
    </row>
    <row r="79" spans="1:19" s="3" customFormat="1" x14ac:dyDescent="0.2">
      <c r="A79" s="177"/>
      <c r="B79" s="178"/>
      <c r="C79" s="178"/>
      <c r="D79" s="178"/>
      <c r="E79" s="178"/>
      <c r="F79" s="179"/>
      <c r="G79" s="179"/>
      <c r="H79" s="178"/>
      <c r="I79" s="178"/>
      <c r="J79" s="180"/>
      <c r="K79" s="180"/>
      <c r="L79" s="180"/>
      <c r="M79" s="180"/>
      <c r="N79" s="180"/>
      <c r="O79" s="180"/>
      <c r="P79" s="180"/>
      <c r="Q79" s="181"/>
      <c r="R79" s="178"/>
      <c r="S79" s="47"/>
    </row>
    <row r="80" spans="1:19" s="3" customFormat="1" x14ac:dyDescent="0.2">
      <c r="A80" s="177"/>
      <c r="B80" s="178"/>
      <c r="C80" s="178"/>
      <c r="D80" s="178"/>
      <c r="E80" s="178"/>
      <c r="F80" s="179"/>
      <c r="G80" s="179"/>
      <c r="H80" s="178"/>
      <c r="I80" s="178"/>
      <c r="J80" s="180"/>
      <c r="K80" s="180"/>
      <c r="L80" s="180"/>
      <c r="M80" s="180"/>
      <c r="N80" s="180"/>
      <c r="O80" s="180"/>
      <c r="P80" s="180"/>
      <c r="Q80" s="181"/>
      <c r="R80" s="178"/>
      <c r="S80" s="47"/>
    </row>
    <row r="81" spans="1:19" s="3" customFormat="1" x14ac:dyDescent="0.2">
      <c r="A81" s="177"/>
      <c r="B81" s="178"/>
      <c r="C81" s="178"/>
      <c r="D81" s="178"/>
      <c r="E81" s="178"/>
      <c r="F81" s="179"/>
      <c r="G81" s="179"/>
      <c r="H81" s="178"/>
      <c r="I81" s="178"/>
      <c r="J81" s="180"/>
      <c r="K81" s="180"/>
      <c r="L81" s="180"/>
      <c r="M81" s="180"/>
      <c r="N81" s="180"/>
      <c r="O81" s="180"/>
      <c r="P81" s="180"/>
      <c r="Q81" s="181"/>
      <c r="R81" s="178"/>
      <c r="S81" s="47"/>
    </row>
    <row r="82" spans="1:19" s="3" customFormat="1" x14ac:dyDescent="0.2">
      <c r="A82" s="177"/>
      <c r="B82" s="178"/>
      <c r="C82" s="178"/>
      <c r="D82" s="178"/>
      <c r="E82" s="178"/>
      <c r="F82" s="179"/>
      <c r="G82" s="179"/>
      <c r="H82" s="178"/>
      <c r="I82" s="178"/>
      <c r="J82" s="180"/>
      <c r="K82" s="180"/>
      <c r="L82" s="180"/>
      <c r="M82" s="180"/>
      <c r="N82" s="180"/>
      <c r="O82" s="180"/>
      <c r="P82" s="180"/>
      <c r="Q82" s="181"/>
      <c r="R82" s="178"/>
      <c r="S82" s="47"/>
    </row>
    <row r="83" spans="1:19" s="3" customFormat="1" x14ac:dyDescent="0.2">
      <c r="A83" s="177"/>
      <c r="B83" s="178"/>
      <c r="C83" s="178"/>
      <c r="D83" s="178"/>
      <c r="E83" s="178"/>
      <c r="F83" s="179"/>
      <c r="G83" s="179"/>
      <c r="H83" s="178"/>
      <c r="I83" s="178"/>
      <c r="J83" s="180"/>
      <c r="K83" s="180"/>
      <c r="L83" s="180"/>
      <c r="M83" s="180"/>
      <c r="N83" s="180"/>
      <c r="O83" s="180"/>
      <c r="P83" s="180"/>
      <c r="Q83" s="181"/>
      <c r="R83" s="178"/>
      <c r="S83" s="47"/>
    </row>
    <row r="84" spans="1:19" s="3" customFormat="1" x14ac:dyDescent="0.2">
      <c r="A84" s="177"/>
      <c r="B84" s="178"/>
      <c r="C84" s="178"/>
      <c r="D84" s="178"/>
      <c r="E84" s="178"/>
      <c r="F84" s="179"/>
      <c r="G84" s="179"/>
      <c r="H84" s="178"/>
      <c r="I84" s="178"/>
      <c r="J84" s="180"/>
      <c r="K84" s="180"/>
      <c r="L84" s="180"/>
      <c r="M84" s="180"/>
      <c r="N84" s="180"/>
      <c r="O84" s="180"/>
      <c r="P84" s="180"/>
      <c r="Q84" s="181"/>
      <c r="R84" s="178"/>
      <c r="S84" s="47"/>
    </row>
    <row r="85" spans="1:19" s="3" customFormat="1" x14ac:dyDescent="0.2">
      <c r="A85" s="177"/>
      <c r="B85" s="178"/>
      <c r="C85" s="178"/>
      <c r="D85" s="178"/>
      <c r="E85" s="178"/>
      <c r="F85" s="179"/>
      <c r="G85" s="179"/>
      <c r="H85" s="178"/>
      <c r="I85" s="178"/>
      <c r="J85" s="180"/>
      <c r="K85" s="180"/>
      <c r="L85" s="180"/>
      <c r="M85" s="180"/>
      <c r="N85" s="180"/>
      <c r="O85" s="180"/>
      <c r="P85" s="180"/>
      <c r="Q85" s="181"/>
      <c r="R85" s="178"/>
      <c r="S85" s="47"/>
    </row>
    <row r="86" spans="1:19" s="3" customFormat="1" x14ac:dyDescent="0.2">
      <c r="A86" s="177"/>
      <c r="B86" s="178"/>
      <c r="C86" s="178"/>
      <c r="D86" s="178"/>
      <c r="E86" s="178"/>
      <c r="F86" s="179"/>
      <c r="G86" s="179"/>
      <c r="H86" s="178"/>
      <c r="I86" s="178"/>
      <c r="J86" s="180"/>
      <c r="K86" s="180"/>
      <c r="L86" s="180"/>
      <c r="M86" s="180"/>
      <c r="N86" s="180"/>
      <c r="O86" s="180"/>
      <c r="P86" s="180"/>
      <c r="Q86" s="181"/>
      <c r="R86" s="178"/>
      <c r="S86" s="47"/>
    </row>
    <row r="87" spans="1:19" s="3" customFormat="1" x14ac:dyDescent="0.2">
      <c r="A87" s="177"/>
      <c r="B87" s="178"/>
      <c r="C87" s="178"/>
      <c r="D87" s="178"/>
      <c r="E87" s="178"/>
      <c r="F87" s="179"/>
      <c r="G87" s="179"/>
      <c r="H87" s="178"/>
      <c r="I87" s="178"/>
      <c r="J87" s="180"/>
      <c r="K87" s="180"/>
      <c r="L87" s="180"/>
      <c r="M87" s="180"/>
      <c r="N87" s="180"/>
      <c r="O87" s="180"/>
      <c r="P87" s="180"/>
      <c r="Q87" s="181"/>
      <c r="R87" s="178"/>
      <c r="S87" s="47"/>
    </row>
    <row r="88" spans="1:19" s="3" customFormat="1" x14ac:dyDescent="0.2">
      <c r="A88" s="177"/>
      <c r="B88" s="178"/>
      <c r="C88" s="178"/>
      <c r="D88" s="178"/>
      <c r="E88" s="178"/>
      <c r="F88" s="179"/>
      <c r="G88" s="179"/>
      <c r="H88" s="178"/>
      <c r="I88" s="178"/>
      <c r="J88" s="180"/>
      <c r="K88" s="180"/>
      <c r="L88" s="180"/>
      <c r="M88" s="180"/>
      <c r="N88" s="180"/>
      <c r="O88" s="180"/>
      <c r="P88" s="180"/>
      <c r="Q88" s="181"/>
      <c r="R88" s="178"/>
      <c r="S88" s="47"/>
    </row>
    <row r="89" spans="1:19" s="3" customFormat="1" x14ac:dyDescent="0.2">
      <c r="A89" s="177"/>
      <c r="B89" s="178"/>
      <c r="C89" s="178"/>
      <c r="D89" s="178"/>
      <c r="E89" s="178"/>
      <c r="F89" s="179"/>
      <c r="G89" s="179"/>
      <c r="H89" s="178"/>
      <c r="I89" s="178"/>
      <c r="J89" s="180"/>
      <c r="K89" s="180"/>
      <c r="L89" s="180"/>
      <c r="M89" s="180"/>
      <c r="N89" s="180"/>
      <c r="O89" s="180"/>
      <c r="P89" s="180"/>
      <c r="Q89" s="181"/>
      <c r="R89" s="178"/>
      <c r="S89" s="47"/>
    </row>
    <row r="90" spans="1:19" s="3" customFormat="1" x14ac:dyDescent="0.2">
      <c r="A90" s="177"/>
      <c r="B90" s="178"/>
      <c r="C90" s="178"/>
      <c r="D90" s="178"/>
      <c r="E90" s="178"/>
      <c r="F90" s="179"/>
      <c r="G90" s="179"/>
      <c r="H90" s="178"/>
      <c r="I90" s="178"/>
      <c r="J90" s="180"/>
      <c r="K90" s="180"/>
      <c r="L90" s="180"/>
      <c r="M90" s="180"/>
      <c r="N90" s="180"/>
      <c r="O90" s="180"/>
      <c r="P90" s="180"/>
      <c r="Q90" s="181"/>
      <c r="R90" s="178"/>
      <c r="S90" s="47"/>
    </row>
    <row r="91" spans="1:19" s="3" customFormat="1" x14ac:dyDescent="0.2">
      <c r="A91" s="177"/>
      <c r="B91" s="178"/>
      <c r="C91" s="178"/>
      <c r="D91" s="178"/>
      <c r="E91" s="178"/>
      <c r="F91" s="179"/>
      <c r="G91" s="179"/>
      <c r="H91" s="178"/>
      <c r="I91" s="178"/>
      <c r="J91" s="180"/>
      <c r="K91" s="180"/>
      <c r="L91" s="180"/>
      <c r="M91" s="180"/>
      <c r="N91" s="180"/>
      <c r="O91" s="180"/>
      <c r="P91" s="180"/>
      <c r="Q91" s="181"/>
      <c r="R91" s="178"/>
      <c r="S91" s="47"/>
    </row>
    <row r="92" spans="1:19" s="3" customFormat="1" x14ac:dyDescent="0.2">
      <c r="A92" s="177"/>
      <c r="B92" s="178"/>
      <c r="C92" s="178"/>
      <c r="D92" s="178"/>
      <c r="E92" s="178"/>
      <c r="F92" s="179"/>
      <c r="G92" s="179"/>
      <c r="H92" s="178"/>
      <c r="I92" s="178"/>
      <c r="J92" s="180"/>
      <c r="K92" s="180"/>
      <c r="L92" s="180"/>
      <c r="M92" s="180"/>
      <c r="N92" s="180"/>
      <c r="O92" s="180"/>
      <c r="P92" s="180"/>
      <c r="Q92" s="181"/>
      <c r="R92" s="178"/>
      <c r="S92" s="47"/>
    </row>
    <row r="93" spans="1:19" s="3" customFormat="1" x14ac:dyDescent="0.2">
      <c r="A93" s="177"/>
      <c r="B93" s="178"/>
      <c r="C93" s="178"/>
      <c r="D93" s="178"/>
      <c r="E93" s="178"/>
      <c r="F93" s="179"/>
      <c r="G93" s="179"/>
      <c r="H93" s="178"/>
      <c r="I93" s="178"/>
      <c r="J93" s="180"/>
      <c r="K93" s="180"/>
      <c r="L93" s="180"/>
      <c r="M93" s="180"/>
      <c r="N93" s="180"/>
      <c r="O93" s="180"/>
      <c r="P93" s="180"/>
      <c r="Q93" s="181"/>
      <c r="R93" s="178"/>
      <c r="S93" s="47"/>
    </row>
    <row r="94" spans="1:19" s="3" customFormat="1" x14ac:dyDescent="0.2">
      <c r="A94" s="177"/>
      <c r="B94" s="178"/>
      <c r="C94" s="178"/>
      <c r="D94" s="178"/>
      <c r="E94" s="178"/>
      <c r="F94" s="179"/>
      <c r="G94" s="179"/>
      <c r="H94" s="178"/>
      <c r="I94" s="178"/>
      <c r="J94" s="180"/>
      <c r="K94" s="180"/>
      <c r="L94" s="180"/>
      <c r="M94" s="180"/>
      <c r="N94" s="180"/>
      <c r="O94" s="180"/>
      <c r="P94" s="180"/>
      <c r="Q94" s="181"/>
      <c r="R94" s="178"/>
      <c r="S94" s="47"/>
    </row>
    <row r="95" spans="1:19" s="3" customFormat="1" x14ac:dyDescent="0.2">
      <c r="A95" s="177"/>
      <c r="B95" s="178"/>
      <c r="C95" s="178"/>
      <c r="D95" s="178"/>
      <c r="E95" s="178"/>
      <c r="F95" s="179"/>
      <c r="G95" s="179"/>
      <c r="H95" s="178"/>
      <c r="I95" s="178"/>
      <c r="J95" s="180"/>
      <c r="K95" s="180"/>
      <c r="L95" s="180"/>
      <c r="M95" s="180"/>
      <c r="N95" s="180"/>
      <c r="O95" s="180"/>
      <c r="P95" s="180"/>
      <c r="Q95" s="181"/>
      <c r="R95" s="178"/>
      <c r="S95" s="47"/>
    </row>
    <row r="96" spans="1:19" s="3" customFormat="1" x14ac:dyDescent="0.2">
      <c r="A96" s="177"/>
      <c r="B96" s="178"/>
      <c r="C96" s="178"/>
      <c r="D96" s="178"/>
      <c r="E96" s="178"/>
      <c r="F96" s="179"/>
      <c r="G96" s="179"/>
      <c r="H96" s="178"/>
      <c r="I96" s="178"/>
      <c r="J96" s="180"/>
      <c r="K96" s="180"/>
      <c r="L96" s="180"/>
      <c r="M96" s="180"/>
      <c r="N96" s="180"/>
      <c r="O96" s="180"/>
      <c r="P96" s="180"/>
      <c r="Q96" s="181"/>
      <c r="R96" s="178"/>
      <c r="S96" s="47"/>
    </row>
    <row r="97" spans="1:19" s="3" customFormat="1" x14ac:dyDescent="0.2">
      <c r="A97" s="177"/>
      <c r="B97" s="178"/>
      <c r="C97" s="178"/>
      <c r="D97" s="178"/>
      <c r="E97" s="178"/>
      <c r="F97" s="179"/>
      <c r="G97" s="179"/>
      <c r="H97" s="178"/>
      <c r="I97" s="178"/>
      <c r="J97" s="180"/>
      <c r="K97" s="180"/>
      <c r="L97" s="180"/>
      <c r="M97" s="180"/>
      <c r="N97" s="180"/>
      <c r="O97" s="180"/>
      <c r="P97" s="180"/>
      <c r="Q97" s="181"/>
      <c r="R97" s="178"/>
      <c r="S97" s="47"/>
    </row>
    <row r="98" spans="1:19" s="3" customFormat="1" x14ac:dyDescent="0.2">
      <c r="A98" s="177"/>
      <c r="B98" s="178"/>
      <c r="C98" s="178"/>
      <c r="D98" s="178"/>
      <c r="E98" s="178"/>
      <c r="F98" s="179"/>
      <c r="G98" s="179"/>
      <c r="H98" s="178"/>
      <c r="I98" s="178"/>
      <c r="J98" s="180"/>
      <c r="K98" s="180"/>
      <c r="L98" s="180"/>
      <c r="M98" s="180"/>
      <c r="N98" s="180"/>
      <c r="O98" s="180"/>
      <c r="P98" s="180"/>
      <c r="Q98" s="181"/>
      <c r="R98" s="178"/>
      <c r="S98" s="47"/>
    </row>
    <row r="99" spans="1:19" s="3" customFormat="1" x14ac:dyDescent="0.2">
      <c r="A99" s="177"/>
      <c r="B99" s="178"/>
      <c r="C99" s="178"/>
      <c r="D99" s="178"/>
      <c r="E99" s="178"/>
      <c r="F99" s="179"/>
      <c r="G99" s="179"/>
      <c r="H99" s="178"/>
      <c r="I99" s="178"/>
      <c r="J99" s="180"/>
      <c r="K99" s="180"/>
      <c r="L99" s="180"/>
      <c r="M99" s="180"/>
      <c r="N99" s="180"/>
      <c r="O99" s="180"/>
      <c r="P99" s="180"/>
      <c r="Q99" s="181"/>
      <c r="R99" s="178"/>
      <c r="S99" s="47"/>
    </row>
    <row r="100" spans="1:19" s="3" customFormat="1" x14ac:dyDescent="0.2">
      <c r="A100" s="177"/>
      <c r="B100" s="178"/>
      <c r="C100" s="178"/>
      <c r="D100" s="178"/>
      <c r="E100" s="178"/>
      <c r="F100" s="179"/>
      <c r="G100" s="179"/>
      <c r="H100" s="178"/>
      <c r="I100" s="178"/>
      <c r="J100" s="180"/>
      <c r="K100" s="180"/>
      <c r="L100" s="180"/>
      <c r="M100" s="180"/>
      <c r="N100" s="180"/>
      <c r="O100" s="180"/>
      <c r="P100" s="180"/>
      <c r="Q100" s="181"/>
      <c r="R100" s="178"/>
      <c r="S100" s="47"/>
    </row>
    <row r="101" spans="1:19" s="3" customFormat="1" x14ac:dyDescent="0.2">
      <c r="A101" s="177"/>
      <c r="B101" s="178"/>
      <c r="C101" s="178"/>
      <c r="D101" s="178"/>
      <c r="E101" s="178"/>
      <c r="F101" s="179"/>
      <c r="G101" s="179"/>
      <c r="H101" s="178"/>
      <c r="I101" s="178"/>
      <c r="J101" s="180"/>
      <c r="K101" s="180"/>
      <c r="L101" s="180"/>
      <c r="M101" s="180"/>
      <c r="N101" s="180"/>
      <c r="O101" s="180"/>
      <c r="P101" s="180"/>
      <c r="Q101" s="181"/>
      <c r="R101" s="178"/>
      <c r="S101" s="47"/>
    </row>
    <row r="102" spans="1:19" s="3" customFormat="1" x14ac:dyDescent="0.2">
      <c r="A102" s="177"/>
      <c r="B102" s="178"/>
      <c r="C102" s="178"/>
      <c r="D102" s="178"/>
      <c r="E102" s="178"/>
      <c r="F102" s="179"/>
      <c r="G102" s="179"/>
      <c r="H102" s="178"/>
      <c r="I102" s="178"/>
      <c r="J102" s="180"/>
      <c r="K102" s="180"/>
      <c r="L102" s="180"/>
      <c r="M102" s="180"/>
      <c r="N102" s="180"/>
      <c r="O102" s="180"/>
      <c r="P102" s="180"/>
      <c r="Q102" s="181"/>
      <c r="R102" s="178"/>
      <c r="S102" s="47"/>
    </row>
    <row r="103" spans="1:19" s="3" customFormat="1" x14ac:dyDescent="0.2">
      <c r="A103" s="177"/>
      <c r="B103" s="178"/>
      <c r="C103" s="178"/>
      <c r="D103" s="178"/>
      <c r="E103" s="178"/>
      <c r="F103" s="179"/>
      <c r="G103" s="179"/>
      <c r="H103" s="178"/>
      <c r="I103" s="178"/>
      <c r="J103" s="180"/>
      <c r="K103" s="180"/>
      <c r="L103" s="180"/>
      <c r="M103" s="180"/>
      <c r="N103" s="180"/>
      <c r="O103" s="180"/>
      <c r="P103" s="180"/>
      <c r="Q103" s="181"/>
      <c r="R103" s="178"/>
      <c r="S103" s="47"/>
    </row>
    <row r="104" spans="1:19" s="3" customFormat="1" x14ac:dyDescent="0.2">
      <c r="A104" s="177"/>
      <c r="B104" s="178"/>
      <c r="C104" s="178"/>
      <c r="D104" s="178"/>
      <c r="E104" s="178"/>
      <c r="F104" s="179"/>
      <c r="G104" s="179"/>
      <c r="H104" s="178"/>
      <c r="I104" s="178"/>
      <c r="J104" s="180"/>
      <c r="K104" s="180"/>
      <c r="L104" s="180"/>
      <c r="M104" s="180"/>
      <c r="N104" s="180"/>
      <c r="O104" s="180"/>
      <c r="P104" s="180"/>
      <c r="Q104" s="181"/>
      <c r="R104" s="178"/>
      <c r="S104" s="47"/>
    </row>
    <row r="105" spans="1:19" s="3" customFormat="1" x14ac:dyDescent="0.2">
      <c r="A105" s="177"/>
      <c r="B105" s="178"/>
      <c r="C105" s="178"/>
      <c r="D105" s="178"/>
      <c r="E105" s="178"/>
      <c r="F105" s="179"/>
      <c r="G105" s="179"/>
      <c r="H105" s="178"/>
      <c r="I105" s="178"/>
      <c r="J105" s="180"/>
      <c r="K105" s="180"/>
      <c r="L105" s="180"/>
      <c r="M105" s="180"/>
      <c r="N105" s="180"/>
      <c r="O105" s="180"/>
      <c r="P105" s="180"/>
      <c r="Q105" s="181"/>
      <c r="R105" s="178"/>
      <c r="S105" s="47"/>
    </row>
    <row r="106" spans="1:19" s="3" customFormat="1" x14ac:dyDescent="0.2">
      <c r="A106" s="177"/>
      <c r="B106" s="178"/>
      <c r="C106" s="178"/>
      <c r="D106" s="178"/>
      <c r="E106" s="178"/>
      <c r="F106" s="179"/>
      <c r="G106" s="179"/>
      <c r="H106" s="178"/>
      <c r="I106" s="178"/>
      <c r="J106" s="180"/>
      <c r="K106" s="180"/>
      <c r="L106" s="180"/>
      <c r="M106" s="180"/>
      <c r="N106" s="180"/>
      <c r="O106" s="180"/>
      <c r="P106" s="180"/>
      <c r="Q106" s="181"/>
      <c r="R106" s="178"/>
      <c r="S106" s="47"/>
    </row>
    <row r="107" spans="1:19" s="3" customFormat="1" x14ac:dyDescent="0.2">
      <c r="A107" s="177"/>
      <c r="B107" s="178"/>
      <c r="C107" s="178"/>
      <c r="D107" s="178"/>
      <c r="E107" s="178"/>
      <c r="F107" s="179"/>
      <c r="G107" s="179"/>
      <c r="H107" s="178"/>
      <c r="I107" s="178"/>
      <c r="J107" s="180"/>
      <c r="K107" s="180"/>
      <c r="L107" s="180"/>
      <c r="M107" s="180"/>
      <c r="N107" s="180"/>
      <c r="O107" s="180"/>
      <c r="P107" s="180"/>
      <c r="Q107" s="181"/>
      <c r="R107" s="178"/>
      <c r="S107" s="47"/>
    </row>
    <row r="108" spans="1:19" s="3" customFormat="1" x14ac:dyDescent="0.2">
      <c r="A108" s="177"/>
      <c r="B108" s="178"/>
      <c r="C108" s="178"/>
      <c r="D108" s="178"/>
      <c r="E108" s="178"/>
      <c r="F108" s="179"/>
      <c r="G108" s="179"/>
      <c r="H108" s="178"/>
      <c r="I108" s="178"/>
      <c r="J108" s="180"/>
      <c r="K108" s="180"/>
      <c r="L108" s="180"/>
      <c r="M108" s="180"/>
      <c r="N108" s="180"/>
      <c r="O108" s="180"/>
      <c r="P108" s="180"/>
      <c r="Q108" s="181"/>
      <c r="R108" s="178"/>
      <c r="S108" s="47"/>
    </row>
    <row r="109" spans="1:19" s="3" customFormat="1" x14ac:dyDescent="0.2">
      <c r="A109" s="177"/>
      <c r="B109" s="178"/>
      <c r="C109" s="178"/>
      <c r="D109" s="178"/>
      <c r="E109" s="178"/>
      <c r="F109" s="179"/>
      <c r="G109" s="179"/>
      <c r="H109" s="178"/>
      <c r="I109" s="178"/>
      <c r="J109" s="180"/>
      <c r="K109" s="180"/>
      <c r="L109" s="180"/>
      <c r="M109" s="180"/>
      <c r="N109" s="180"/>
      <c r="O109" s="180"/>
      <c r="P109" s="180"/>
      <c r="Q109" s="181"/>
      <c r="R109" s="178"/>
      <c r="S109" s="47"/>
    </row>
    <row r="110" spans="1:19" s="3" customFormat="1" x14ac:dyDescent="0.2">
      <c r="A110" s="177"/>
      <c r="B110" s="178"/>
      <c r="C110" s="178"/>
      <c r="D110" s="178"/>
      <c r="E110" s="178"/>
      <c r="F110" s="179"/>
      <c r="G110" s="179"/>
      <c r="H110" s="178"/>
      <c r="I110" s="178"/>
      <c r="J110" s="180"/>
      <c r="K110" s="180"/>
      <c r="L110" s="180"/>
      <c r="M110" s="180"/>
      <c r="N110" s="180"/>
      <c r="O110" s="180"/>
      <c r="P110" s="180"/>
      <c r="Q110" s="181"/>
      <c r="R110" s="178"/>
      <c r="S110" s="47"/>
    </row>
    <row r="111" spans="1:19" s="3" customFormat="1" x14ac:dyDescent="0.2">
      <c r="A111" s="177"/>
      <c r="B111" s="178"/>
      <c r="C111" s="178"/>
      <c r="D111" s="178"/>
      <c r="E111" s="178"/>
      <c r="F111" s="179"/>
      <c r="G111" s="179"/>
      <c r="H111" s="178"/>
      <c r="I111" s="178"/>
      <c r="J111" s="180"/>
      <c r="K111" s="180"/>
      <c r="L111" s="180"/>
      <c r="M111" s="180"/>
      <c r="N111" s="180"/>
      <c r="O111" s="180"/>
      <c r="P111" s="180"/>
      <c r="Q111" s="181"/>
      <c r="R111" s="178"/>
      <c r="S111" s="47"/>
    </row>
    <row r="112" spans="1:19" s="3" customFormat="1" x14ac:dyDescent="0.2">
      <c r="A112" s="177"/>
      <c r="B112" s="178"/>
      <c r="C112" s="178"/>
      <c r="D112" s="178"/>
      <c r="E112" s="178"/>
      <c r="F112" s="179"/>
      <c r="G112" s="179"/>
      <c r="H112" s="178"/>
      <c r="I112" s="178"/>
      <c r="J112" s="180"/>
      <c r="K112" s="180"/>
      <c r="L112" s="180"/>
      <c r="M112" s="180"/>
      <c r="N112" s="180"/>
      <c r="O112" s="180"/>
      <c r="P112" s="180"/>
      <c r="Q112" s="181"/>
      <c r="R112" s="178"/>
      <c r="S112" s="47"/>
    </row>
    <row r="113" spans="1:19" s="3" customFormat="1" x14ac:dyDescent="0.2">
      <c r="A113" s="177"/>
      <c r="B113" s="178"/>
      <c r="C113" s="178"/>
      <c r="D113" s="178"/>
      <c r="E113" s="178"/>
      <c r="F113" s="179"/>
      <c r="G113" s="179"/>
      <c r="H113" s="178"/>
      <c r="I113" s="178"/>
      <c r="J113" s="180"/>
      <c r="K113" s="180"/>
      <c r="L113" s="180"/>
      <c r="M113" s="180"/>
      <c r="N113" s="180"/>
      <c r="O113" s="180"/>
      <c r="P113" s="180"/>
      <c r="Q113" s="181"/>
      <c r="R113" s="178"/>
      <c r="S113" s="47"/>
    </row>
    <row r="114" spans="1:19" s="3" customFormat="1" x14ac:dyDescent="0.2">
      <c r="A114" s="177"/>
      <c r="B114" s="178"/>
      <c r="C114" s="178"/>
      <c r="D114" s="178"/>
      <c r="E114" s="178"/>
      <c r="F114" s="179"/>
      <c r="G114" s="179"/>
      <c r="H114" s="178"/>
      <c r="I114" s="178"/>
      <c r="J114" s="180"/>
      <c r="K114" s="180"/>
      <c r="L114" s="180"/>
      <c r="M114" s="180"/>
      <c r="N114" s="180"/>
      <c r="O114" s="180"/>
      <c r="P114" s="180"/>
      <c r="Q114" s="181"/>
      <c r="R114" s="178"/>
      <c r="S114" s="47"/>
    </row>
    <row r="115" spans="1:19" s="3" customFormat="1" x14ac:dyDescent="0.2">
      <c r="A115" s="177"/>
      <c r="B115" s="178"/>
      <c r="C115" s="178"/>
      <c r="D115" s="178"/>
      <c r="E115" s="178"/>
      <c r="F115" s="179"/>
      <c r="G115" s="179"/>
      <c r="H115" s="178"/>
      <c r="I115" s="178"/>
      <c r="J115" s="180"/>
      <c r="K115" s="180"/>
      <c r="L115" s="180"/>
      <c r="M115" s="180"/>
      <c r="N115" s="180"/>
      <c r="O115" s="180"/>
      <c r="P115" s="180"/>
      <c r="Q115" s="181"/>
      <c r="R115" s="178"/>
      <c r="S115" s="47"/>
    </row>
    <row r="116" spans="1:19" s="3" customFormat="1" x14ac:dyDescent="0.2">
      <c r="A116" s="177"/>
      <c r="B116" s="178"/>
      <c r="C116" s="178"/>
      <c r="D116" s="178"/>
      <c r="E116" s="178"/>
      <c r="F116" s="179"/>
      <c r="G116" s="179"/>
      <c r="H116" s="178"/>
      <c r="I116" s="178"/>
      <c r="J116" s="180"/>
      <c r="K116" s="180"/>
      <c r="L116" s="180"/>
      <c r="M116" s="180"/>
      <c r="N116" s="180"/>
      <c r="O116" s="180"/>
      <c r="P116" s="180"/>
      <c r="Q116" s="181"/>
      <c r="R116" s="178"/>
      <c r="S116" s="47"/>
    </row>
    <row r="117" spans="1:19" s="3" customFormat="1" x14ac:dyDescent="0.2">
      <c r="A117" s="177"/>
      <c r="B117" s="178"/>
      <c r="C117" s="178"/>
      <c r="D117" s="178"/>
      <c r="E117" s="178"/>
      <c r="F117" s="179"/>
      <c r="G117" s="179"/>
      <c r="H117" s="178"/>
      <c r="I117" s="178"/>
      <c r="J117" s="180"/>
      <c r="K117" s="180"/>
      <c r="L117" s="180"/>
      <c r="M117" s="180"/>
      <c r="N117" s="180"/>
      <c r="O117" s="180"/>
      <c r="P117" s="180"/>
      <c r="Q117" s="181"/>
      <c r="R117" s="178"/>
      <c r="S117" s="47"/>
    </row>
    <row r="118" spans="1:19" s="3" customFormat="1" x14ac:dyDescent="0.2">
      <c r="A118" s="177"/>
      <c r="B118" s="178"/>
      <c r="C118" s="178"/>
      <c r="D118" s="178"/>
      <c r="E118" s="178"/>
      <c r="F118" s="179"/>
      <c r="G118" s="179"/>
      <c r="H118" s="178"/>
      <c r="I118" s="178"/>
      <c r="J118" s="180"/>
      <c r="K118" s="180"/>
      <c r="L118" s="180"/>
      <c r="M118" s="180"/>
      <c r="N118" s="180"/>
      <c r="O118" s="180"/>
      <c r="P118" s="180"/>
      <c r="Q118" s="181"/>
      <c r="R118" s="178"/>
      <c r="S118" s="47"/>
    </row>
    <row r="119" spans="1:19" s="3" customFormat="1" x14ac:dyDescent="0.2">
      <c r="A119" s="177"/>
      <c r="B119" s="178"/>
      <c r="C119" s="178"/>
      <c r="D119" s="178"/>
      <c r="E119" s="178"/>
      <c r="F119" s="179"/>
      <c r="G119" s="179"/>
      <c r="H119" s="178"/>
      <c r="I119" s="178"/>
      <c r="J119" s="180"/>
      <c r="K119" s="180"/>
      <c r="L119" s="180"/>
      <c r="M119" s="180"/>
      <c r="N119" s="180"/>
      <c r="O119" s="180"/>
      <c r="P119" s="180"/>
      <c r="Q119" s="181"/>
      <c r="R119" s="178"/>
      <c r="S119" s="47"/>
    </row>
    <row r="120" spans="1:19" s="3" customFormat="1" x14ac:dyDescent="0.2">
      <c r="A120" s="177"/>
      <c r="B120" s="178"/>
      <c r="C120" s="178"/>
      <c r="D120" s="178"/>
      <c r="E120" s="178"/>
      <c r="F120" s="179"/>
      <c r="G120" s="179"/>
      <c r="H120" s="178"/>
      <c r="I120" s="178"/>
      <c r="J120" s="180"/>
      <c r="K120" s="180"/>
      <c r="L120" s="180"/>
      <c r="M120" s="180"/>
      <c r="N120" s="180"/>
      <c r="O120" s="180"/>
      <c r="P120" s="180"/>
      <c r="Q120" s="181"/>
      <c r="R120" s="178"/>
      <c r="S120" s="47"/>
    </row>
    <row r="121" spans="1:19" s="3" customFormat="1" x14ac:dyDescent="0.2">
      <c r="A121" s="177"/>
      <c r="B121" s="178"/>
      <c r="C121" s="178"/>
      <c r="D121" s="178"/>
      <c r="E121" s="178"/>
      <c r="F121" s="179"/>
      <c r="G121" s="179"/>
      <c r="H121" s="178"/>
      <c r="I121" s="178"/>
      <c r="J121" s="180"/>
      <c r="K121" s="180"/>
      <c r="L121" s="180"/>
      <c r="M121" s="180"/>
      <c r="N121" s="180"/>
      <c r="O121" s="180"/>
      <c r="P121" s="180"/>
      <c r="Q121" s="181"/>
      <c r="R121" s="178"/>
      <c r="S121" s="47"/>
    </row>
    <row r="122" spans="1:19" s="3" customFormat="1" x14ac:dyDescent="0.2">
      <c r="A122" s="177"/>
      <c r="B122" s="178"/>
      <c r="C122" s="178"/>
      <c r="D122" s="178"/>
      <c r="E122" s="178"/>
      <c r="F122" s="179"/>
      <c r="G122" s="179"/>
      <c r="H122" s="178"/>
      <c r="I122" s="178"/>
      <c r="J122" s="180"/>
      <c r="K122" s="180"/>
      <c r="L122" s="180"/>
      <c r="M122" s="180"/>
      <c r="N122" s="180"/>
      <c r="O122" s="180"/>
      <c r="P122" s="180"/>
      <c r="Q122" s="181"/>
      <c r="R122" s="178"/>
      <c r="S122" s="47"/>
    </row>
    <row r="123" spans="1:19" s="3" customFormat="1" x14ac:dyDescent="0.2">
      <c r="A123" s="177"/>
      <c r="B123" s="178"/>
      <c r="C123" s="178"/>
      <c r="D123" s="178"/>
      <c r="E123" s="178"/>
      <c r="F123" s="179"/>
      <c r="G123" s="179"/>
      <c r="H123" s="178"/>
      <c r="I123" s="178"/>
      <c r="J123" s="180"/>
      <c r="K123" s="180"/>
      <c r="L123" s="180"/>
      <c r="M123" s="180"/>
      <c r="N123" s="180"/>
      <c r="O123" s="180"/>
      <c r="P123" s="180"/>
      <c r="Q123" s="181"/>
      <c r="R123" s="178"/>
      <c r="S123" s="47"/>
    </row>
    <row r="124" spans="1:19" s="3" customFormat="1" x14ac:dyDescent="0.2">
      <c r="A124" s="177"/>
      <c r="B124" s="178"/>
      <c r="C124" s="178"/>
      <c r="D124" s="178"/>
      <c r="E124" s="178"/>
      <c r="F124" s="179"/>
      <c r="G124" s="179"/>
      <c r="H124" s="178"/>
      <c r="I124" s="178"/>
      <c r="J124" s="180"/>
      <c r="K124" s="180"/>
      <c r="L124" s="180"/>
      <c r="M124" s="180"/>
      <c r="N124" s="180"/>
      <c r="O124" s="180"/>
      <c r="P124" s="180"/>
      <c r="Q124" s="181"/>
      <c r="R124" s="178"/>
      <c r="S124" s="47"/>
    </row>
    <row r="125" spans="1:19" s="3" customFormat="1" x14ac:dyDescent="0.2">
      <c r="A125" s="177"/>
      <c r="B125" s="178"/>
      <c r="C125" s="178"/>
      <c r="D125" s="178"/>
      <c r="E125" s="178"/>
      <c r="F125" s="179"/>
      <c r="G125" s="179"/>
      <c r="H125" s="178"/>
      <c r="I125" s="178"/>
      <c r="J125" s="180"/>
      <c r="K125" s="180"/>
      <c r="L125" s="180"/>
      <c r="M125" s="180"/>
      <c r="N125" s="180"/>
      <c r="O125" s="180"/>
      <c r="P125" s="180"/>
      <c r="Q125" s="181"/>
      <c r="R125" s="178"/>
      <c r="S125" s="47"/>
    </row>
    <row r="126" spans="1:19" s="3" customFormat="1" x14ac:dyDescent="0.2">
      <c r="A126" s="177"/>
      <c r="B126" s="178"/>
      <c r="C126" s="178"/>
      <c r="D126" s="178"/>
      <c r="E126" s="178"/>
      <c r="F126" s="179"/>
      <c r="G126" s="179"/>
      <c r="H126" s="178"/>
      <c r="I126" s="178"/>
      <c r="J126" s="180"/>
      <c r="K126" s="180"/>
      <c r="L126" s="180"/>
      <c r="M126" s="180"/>
      <c r="N126" s="180"/>
      <c r="O126" s="180"/>
      <c r="P126" s="180"/>
      <c r="Q126" s="181"/>
      <c r="R126" s="178"/>
      <c r="S126" s="47"/>
    </row>
    <row r="127" spans="1:19" s="3" customFormat="1" x14ac:dyDescent="0.2">
      <c r="A127" s="177"/>
      <c r="B127" s="178"/>
      <c r="C127" s="178"/>
      <c r="D127" s="178"/>
      <c r="E127" s="178"/>
      <c r="F127" s="179"/>
      <c r="G127" s="179"/>
      <c r="H127" s="178"/>
      <c r="I127" s="178"/>
      <c r="J127" s="180"/>
      <c r="K127" s="180"/>
      <c r="L127" s="180"/>
      <c r="M127" s="180"/>
      <c r="N127" s="180"/>
      <c r="O127" s="180"/>
      <c r="P127" s="180"/>
      <c r="Q127" s="181"/>
      <c r="R127" s="178"/>
      <c r="S127" s="47"/>
    </row>
    <row r="128" spans="1:19" s="3" customFormat="1" x14ac:dyDescent="0.2">
      <c r="A128" s="177"/>
      <c r="B128" s="178"/>
      <c r="C128" s="178"/>
      <c r="D128" s="178"/>
      <c r="E128" s="178"/>
      <c r="F128" s="179"/>
      <c r="G128" s="179"/>
      <c r="H128" s="178"/>
      <c r="I128" s="178"/>
      <c r="J128" s="180"/>
      <c r="K128" s="180"/>
      <c r="L128" s="180"/>
      <c r="M128" s="180"/>
      <c r="N128" s="180"/>
      <c r="O128" s="180"/>
      <c r="P128" s="180"/>
      <c r="Q128" s="181"/>
      <c r="R128" s="178"/>
      <c r="S128" s="47"/>
    </row>
    <row r="129" spans="1:19" s="3" customFormat="1" x14ac:dyDescent="0.2">
      <c r="A129" s="177"/>
      <c r="B129" s="178"/>
      <c r="C129" s="178"/>
      <c r="D129" s="178"/>
      <c r="E129" s="178"/>
      <c r="F129" s="179"/>
      <c r="G129" s="179"/>
      <c r="H129" s="178"/>
      <c r="I129" s="178"/>
      <c r="J129" s="180"/>
      <c r="K129" s="180"/>
      <c r="L129" s="180"/>
      <c r="M129" s="180"/>
      <c r="N129" s="180"/>
      <c r="O129" s="180"/>
      <c r="P129" s="180"/>
      <c r="Q129" s="181"/>
      <c r="R129" s="178"/>
      <c r="S129" s="47"/>
    </row>
    <row r="130" spans="1:19" s="3" customFormat="1" x14ac:dyDescent="0.2">
      <c r="A130" s="177"/>
      <c r="B130" s="178"/>
      <c r="C130" s="178"/>
      <c r="D130" s="178"/>
      <c r="E130" s="178"/>
      <c r="F130" s="179"/>
      <c r="G130" s="179"/>
      <c r="H130" s="178"/>
      <c r="I130" s="178"/>
      <c r="J130" s="180"/>
      <c r="K130" s="180"/>
      <c r="L130" s="180"/>
      <c r="M130" s="180"/>
      <c r="N130" s="180"/>
      <c r="O130" s="180"/>
      <c r="P130" s="180"/>
      <c r="Q130" s="181"/>
      <c r="R130" s="178"/>
      <c r="S130" s="47"/>
    </row>
    <row r="131" spans="1:19" s="3" customFormat="1" x14ac:dyDescent="0.2">
      <c r="A131" s="177"/>
      <c r="B131" s="178"/>
      <c r="C131" s="178"/>
      <c r="D131" s="178"/>
      <c r="E131" s="178"/>
      <c r="F131" s="179"/>
      <c r="G131" s="179"/>
      <c r="H131" s="178"/>
      <c r="I131" s="178"/>
      <c r="J131" s="180"/>
      <c r="K131" s="180"/>
      <c r="L131" s="180"/>
      <c r="M131" s="180"/>
      <c r="N131" s="180"/>
      <c r="O131" s="180"/>
      <c r="P131" s="180"/>
      <c r="Q131" s="181"/>
      <c r="R131" s="178"/>
      <c r="S131" s="47"/>
    </row>
    <row r="132" spans="1:19" s="3" customFormat="1" x14ac:dyDescent="0.2">
      <c r="A132" s="177"/>
      <c r="B132" s="178"/>
      <c r="C132" s="178"/>
      <c r="D132" s="178"/>
      <c r="E132" s="178"/>
      <c r="F132" s="179"/>
      <c r="G132" s="179"/>
      <c r="H132" s="178"/>
      <c r="I132" s="178"/>
      <c r="J132" s="180"/>
      <c r="K132" s="180"/>
      <c r="L132" s="180"/>
      <c r="M132" s="180"/>
      <c r="N132" s="180"/>
      <c r="O132" s="180"/>
      <c r="P132" s="180"/>
      <c r="Q132" s="181"/>
      <c r="R132" s="178"/>
      <c r="S132" s="47"/>
    </row>
    <row r="133" spans="1:19" s="3" customFormat="1" x14ac:dyDescent="0.2">
      <c r="A133" s="177"/>
      <c r="B133" s="178"/>
      <c r="C133" s="178"/>
      <c r="D133" s="178"/>
      <c r="E133" s="178"/>
      <c r="F133" s="179"/>
      <c r="G133" s="179"/>
      <c r="H133" s="178"/>
      <c r="I133" s="178"/>
      <c r="J133" s="180"/>
      <c r="K133" s="180"/>
      <c r="L133" s="180"/>
      <c r="M133" s="180"/>
      <c r="N133" s="180"/>
      <c r="O133" s="180"/>
      <c r="P133" s="180"/>
      <c r="Q133" s="181"/>
      <c r="R133" s="178"/>
      <c r="S133" s="47"/>
    </row>
    <row r="134" spans="1:19" s="3" customFormat="1" x14ac:dyDescent="0.2">
      <c r="A134" s="177"/>
      <c r="B134" s="178"/>
      <c r="C134" s="178"/>
      <c r="D134" s="178"/>
      <c r="E134" s="178"/>
      <c r="F134" s="179"/>
      <c r="G134" s="179"/>
      <c r="H134" s="178"/>
      <c r="I134" s="178"/>
      <c r="J134" s="180"/>
      <c r="K134" s="180"/>
      <c r="L134" s="180"/>
      <c r="M134" s="180"/>
      <c r="N134" s="180"/>
      <c r="O134" s="180"/>
      <c r="P134" s="180"/>
      <c r="Q134" s="181"/>
      <c r="R134" s="178"/>
      <c r="S134" s="47"/>
    </row>
    <row r="135" spans="1:19" s="3" customFormat="1" x14ac:dyDescent="0.2">
      <c r="A135" s="177"/>
      <c r="B135" s="178"/>
      <c r="C135" s="178"/>
      <c r="D135" s="178"/>
      <c r="E135" s="178"/>
      <c r="F135" s="179"/>
      <c r="G135" s="179"/>
      <c r="H135" s="178"/>
      <c r="I135" s="178"/>
      <c r="J135" s="180"/>
      <c r="K135" s="180"/>
      <c r="L135" s="180"/>
      <c r="M135" s="180"/>
      <c r="N135" s="180"/>
      <c r="O135" s="180"/>
      <c r="P135" s="180"/>
      <c r="Q135" s="181"/>
      <c r="R135" s="178"/>
      <c r="S135" s="47"/>
    </row>
    <row r="136" spans="1:19" s="3" customFormat="1" x14ac:dyDescent="0.2">
      <c r="A136" s="177"/>
      <c r="B136" s="178"/>
      <c r="C136" s="178"/>
      <c r="D136" s="178"/>
      <c r="E136" s="178"/>
      <c r="F136" s="179"/>
      <c r="G136" s="179"/>
      <c r="H136" s="178"/>
      <c r="I136" s="178"/>
      <c r="J136" s="180"/>
      <c r="K136" s="180"/>
      <c r="L136" s="180"/>
      <c r="M136" s="180"/>
      <c r="N136" s="180"/>
      <c r="O136" s="180"/>
      <c r="P136" s="180"/>
      <c r="Q136" s="181"/>
      <c r="R136" s="178"/>
      <c r="S136" s="47"/>
    </row>
    <row r="137" spans="1:19" s="3" customFormat="1" x14ac:dyDescent="0.2">
      <c r="A137" s="177"/>
      <c r="B137" s="178"/>
      <c r="C137" s="178"/>
      <c r="D137" s="178"/>
      <c r="E137" s="178"/>
      <c r="F137" s="179"/>
      <c r="G137" s="179"/>
      <c r="H137" s="178"/>
      <c r="I137" s="178"/>
      <c r="J137" s="180"/>
      <c r="K137" s="180"/>
      <c r="L137" s="180"/>
      <c r="M137" s="180"/>
      <c r="N137" s="180"/>
      <c r="O137" s="180"/>
      <c r="P137" s="180"/>
      <c r="Q137" s="181"/>
      <c r="R137" s="178"/>
      <c r="S137" s="47"/>
    </row>
    <row r="138" spans="1:19" s="3" customFormat="1" x14ac:dyDescent="0.2">
      <c r="A138" s="177"/>
      <c r="B138" s="178"/>
      <c r="C138" s="178"/>
      <c r="D138" s="178"/>
      <c r="E138" s="178"/>
      <c r="F138" s="179"/>
      <c r="G138" s="179"/>
      <c r="H138" s="178"/>
      <c r="I138" s="178"/>
      <c r="J138" s="180"/>
      <c r="K138" s="180"/>
      <c r="L138" s="180"/>
      <c r="M138" s="180"/>
      <c r="N138" s="180"/>
      <c r="O138" s="180"/>
      <c r="P138" s="180"/>
      <c r="Q138" s="181"/>
      <c r="R138" s="178"/>
      <c r="S138" s="47"/>
    </row>
    <row r="139" spans="1:19" s="3" customFormat="1" x14ac:dyDescent="0.2">
      <c r="A139" s="177"/>
      <c r="B139" s="178"/>
      <c r="C139" s="178"/>
      <c r="D139" s="178"/>
      <c r="E139" s="178"/>
      <c r="F139" s="179"/>
      <c r="G139" s="179"/>
      <c r="H139" s="178"/>
      <c r="I139" s="178"/>
      <c r="J139" s="180"/>
      <c r="K139" s="180"/>
      <c r="L139" s="180"/>
      <c r="M139" s="180"/>
      <c r="N139" s="180"/>
      <c r="O139" s="180"/>
      <c r="P139" s="180"/>
      <c r="Q139" s="181"/>
      <c r="R139" s="178"/>
      <c r="S139" s="47"/>
    </row>
    <row r="140" spans="1:19" s="3" customFormat="1" x14ac:dyDescent="0.2">
      <c r="A140" s="177"/>
      <c r="B140" s="178"/>
      <c r="C140" s="178"/>
      <c r="D140" s="178"/>
      <c r="E140" s="178"/>
      <c r="F140" s="179"/>
      <c r="G140" s="179"/>
      <c r="H140" s="178"/>
      <c r="I140" s="178"/>
      <c r="J140" s="180"/>
      <c r="K140" s="180"/>
      <c r="L140" s="180"/>
      <c r="M140" s="180"/>
      <c r="N140" s="180"/>
      <c r="O140" s="180"/>
      <c r="P140" s="180"/>
      <c r="Q140" s="181"/>
      <c r="R140" s="178"/>
      <c r="S140" s="47"/>
    </row>
    <row r="141" spans="1:19" s="3" customFormat="1" x14ac:dyDescent="0.2">
      <c r="A141" s="177"/>
      <c r="B141" s="178"/>
      <c r="C141" s="178"/>
      <c r="D141" s="178"/>
      <c r="E141" s="178"/>
      <c r="F141" s="179"/>
      <c r="G141" s="179"/>
      <c r="H141" s="178"/>
      <c r="I141" s="178"/>
      <c r="J141" s="180"/>
      <c r="K141" s="180"/>
      <c r="L141" s="180"/>
      <c r="M141" s="180"/>
      <c r="N141" s="180"/>
      <c r="O141" s="180"/>
      <c r="P141" s="180"/>
      <c r="Q141" s="181"/>
      <c r="R141" s="178"/>
      <c r="S141" s="47"/>
    </row>
    <row r="142" spans="1:19" s="3" customFormat="1" x14ac:dyDescent="0.2">
      <c r="A142" s="177"/>
      <c r="B142" s="178"/>
      <c r="C142" s="178"/>
      <c r="D142" s="178"/>
      <c r="E142" s="178"/>
      <c r="F142" s="179"/>
      <c r="G142" s="179"/>
      <c r="H142" s="178"/>
      <c r="I142" s="178"/>
      <c r="J142" s="180"/>
      <c r="K142" s="180"/>
      <c r="L142" s="180"/>
      <c r="M142" s="180"/>
      <c r="N142" s="180"/>
      <c r="O142" s="180"/>
      <c r="P142" s="180"/>
      <c r="Q142" s="181"/>
      <c r="R142" s="178"/>
      <c r="S142" s="47"/>
    </row>
    <row r="143" spans="1:19" s="3" customFormat="1" x14ac:dyDescent="0.2">
      <c r="A143" s="177"/>
      <c r="B143" s="178"/>
      <c r="C143" s="178"/>
      <c r="D143" s="178"/>
      <c r="E143" s="178"/>
      <c r="F143" s="179"/>
      <c r="G143" s="179"/>
      <c r="H143" s="178"/>
      <c r="I143" s="178"/>
      <c r="J143" s="180"/>
      <c r="K143" s="180"/>
      <c r="L143" s="180"/>
      <c r="M143" s="180"/>
      <c r="N143" s="180"/>
      <c r="O143" s="180"/>
      <c r="P143" s="180"/>
      <c r="Q143" s="181"/>
      <c r="R143" s="178"/>
      <c r="S143" s="47"/>
    </row>
    <row r="144" spans="1:19" s="3" customFormat="1" x14ac:dyDescent="0.2">
      <c r="A144" s="177"/>
      <c r="B144" s="178"/>
      <c r="C144" s="178"/>
      <c r="D144" s="178"/>
      <c r="E144" s="178"/>
      <c r="F144" s="179"/>
      <c r="G144" s="179"/>
      <c r="H144" s="178"/>
      <c r="I144" s="178"/>
      <c r="J144" s="180"/>
      <c r="K144" s="180"/>
      <c r="L144" s="180"/>
      <c r="M144" s="180"/>
      <c r="N144" s="180"/>
      <c r="O144" s="180"/>
      <c r="P144" s="180"/>
      <c r="Q144" s="181"/>
      <c r="R144" s="178"/>
      <c r="S144" s="47"/>
    </row>
    <row r="145" spans="1:19" s="3" customFormat="1" x14ac:dyDescent="0.2">
      <c r="A145" s="177"/>
      <c r="B145" s="178"/>
      <c r="C145" s="178"/>
      <c r="D145" s="178"/>
      <c r="E145" s="178"/>
      <c r="F145" s="179"/>
      <c r="G145" s="179"/>
      <c r="H145" s="178"/>
      <c r="I145" s="178"/>
      <c r="J145" s="180"/>
      <c r="K145" s="180"/>
      <c r="L145" s="180"/>
      <c r="M145" s="180"/>
      <c r="N145" s="180"/>
      <c r="O145" s="180"/>
      <c r="P145" s="180"/>
      <c r="Q145" s="181"/>
      <c r="R145" s="178"/>
      <c r="S145" s="47"/>
    </row>
    <row r="146" spans="1:19" s="3" customFormat="1" x14ac:dyDescent="0.2">
      <c r="A146" s="177"/>
      <c r="B146" s="178"/>
      <c r="C146" s="178"/>
      <c r="D146" s="178"/>
      <c r="E146" s="178"/>
      <c r="F146" s="179"/>
      <c r="G146" s="179"/>
      <c r="H146" s="178"/>
      <c r="I146" s="178"/>
      <c r="J146" s="180"/>
      <c r="K146" s="180"/>
      <c r="L146" s="180"/>
      <c r="M146" s="180"/>
      <c r="N146" s="180"/>
      <c r="O146" s="180"/>
      <c r="P146" s="180"/>
      <c r="Q146" s="181"/>
      <c r="R146" s="178"/>
      <c r="S146" s="47"/>
    </row>
    <row r="147" spans="1:19" s="3" customFormat="1" x14ac:dyDescent="0.2">
      <c r="A147" s="177"/>
      <c r="B147" s="178"/>
      <c r="C147" s="178"/>
      <c r="D147" s="178"/>
      <c r="E147" s="178"/>
      <c r="F147" s="179"/>
      <c r="G147" s="179"/>
      <c r="H147" s="178"/>
      <c r="I147" s="178"/>
      <c r="J147" s="180"/>
      <c r="K147" s="180"/>
      <c r="L147" s="180"/>
      <c r="M147" s="180"/>
      <c r="N147" s="180"/>
      <c r="O147" s="180"/>
      <c r="P147" s="180"/>
      <c r="Q147" s="181"/>
      <c r="R147" s="178"/>
      <c r="S147" s="47"/>
    </row>
    <row r="148" spans="1:19" s="3" customFormat="1" x14ac:dyDescent="0.2">
      <c r="A148" s="177"/>
      <c r="B148" s="178"/>
      <c r="C148" s="178"/>
      <c r="D148" s="178"/>
      <c r="E148" s="178"/>
      <c r="F148" s="179"/>
      <c r="G148" s="179"/>
      <c r="H148" s="178"/>
      <c r="I148" s="178"/>
      <c r="J148" s="180"/>
      <c r="K148" s="180"/>
      <c r="L148" s="180"/>
      <c r="M148" s="180"/>
      <c r="N148" s="180"/>
      <c r="O148" s="180"/>
      <c r="P148" s="180"/>
      <c r="Q148" s="181"/>
      <c r="R148" s="178"/>
      <c r="S148" s="47"/>
    </row>
    <row r="149" spans="1:19" s="3" customFormat="1" x14ac:dyDescent="0.2">
      <c r="A149" s="177"/>
      <c r="B149" s="178"/>
      <c r="C149" s="178"/>
      <c r="D149" s="178"/>
      <c r="E149" s="178"/>
      <c r="F149" s="179"/>
      <c r="G149" s="179"/>
      <c r="H149" s="178"/>
      <c r="I149" s="178"/>
      <c r="J149" s="180"/>
      <c r="K149" s="180"/>
      <c r="L149" s="180"/>
      <c r="M149" s="180"/>
      <c r="N149" s="180"/>
      <c r="O149" s="180"/>
      <c r="P149" s="180"/>
      <c r="Q149" s="181"/>
      <c r="R149" s="178"/>
      <c r="S149" s="47"/>
    </row>
    <row r="150" spans="1:19" s="3" customFormat="1" x14ac:dyDescent="0.2">
      <c r="A150" s="177"/>
      <c r="B150" s="178"/>
      <c r="C150" s="178"/>
      <c r="D150" s="178"/>
      <c r="E150" s="178"/>
      <c r="F150" s="179"/>
      <c r="G150" s="179"/>
      <c r="H150" s="178"/>
      <c r="I150" s="178"/>
      <c r="J150" s="180"/>
      <c r="K150" s="180"/>
      <c r="L150" s="180"/>
      <c r="M150" s="180"/>
      <c r="N150" s="180"/>
      <c r="O150" s="180"/>
      <c r="P150" s="180"/>
      <c r="Q150" s="181"/>
      <c r="R150" s="178"/>
      <c r="S150" s="47"/>
    </row>
    <row r="151" spans="1:19" s="3" customFormat="1" x14ac:dyDescent="0.2">
      <c r="A151" s="177"/>
      <c r="B151" s="178"/>
      <c r="C151" s="178"/>
      <c r="D151" s="178"/>
      <c r="E151" s="178"/>
      <c r="F151" s="179"/>
      <c r="G151" s="179"/>
      <c r="H151" s="178"/>
      <c r="I151" s="178"/>
      <c r="J151" s="180"/>
      <c r="K151" s="180"/>
      <c r="L151" s="180"/>
      <c r="M151" s="180"/>
      <c r="N151" s="180"/>
      <c r="O151" s="180"/>
      <c r="P151" s="180"/>
      <c r="Q151" s="181"/>
      <c r="R151" s="178"/>
      <c r="S151" s="47"/>
    </row>
    <row r="152" spans="1:19" s="3" customFormat="1" x14ac:dyDescent="0.2">
      <c r="A152" s="177"/>
      <c r="B152" s="178"/>
      <c r="C152" s="178"/>
      <c r="D152" s="178"/>
      <c r="E152" s="178"/>
      <c r="F152" s="179"/>
      <c r="G152" s="179"/>
      <c r="H152" s="178"/>
      <c r="I152" s="178"/>
      <c r="J152" s="180"/>
      <c r="K152" s="180"/>
      <c r="L152" s="180"/>
      <c r="M152" s="180"/>
      <c r="N152" s="180"/>
      <c r="O152" s="180"/>
      <c r="P152" s="180"/>
      <c r="Q152" s="181"/>
      <c r="R152" s="178"/>
      <c r="S152" s="47"/>
    </row>
    <row r="153" spans="1:19" s="3" customFormat="1" x14ac:dyDescent="0.2">
      <c r="A153" s="177"/>
      <c r="B153" s="178"/>
      <c r="C153" s="178"/>
      <c r="D153" s="178"/>
      <c r="E153" s="178"/>
      <c r="F153" s="179"/>
      <c r="G153" s="179"/>
      <c r="H153" s="178"/>
      <c r="I153" s="178"/>
      <c r="J153" s="180"/>
      <c r="K153" s="180"/>
      <c r="L153" s="180"/>
      <c r="M153" s="180"/>
      <c r="N153" s="180"/>
      <c r="O153" s="180"/>
      <c r="P153" s="180"/>
      <c r="Q153" s="181"/>
      <c r="R153" s="178"/>
      <c r="S153" s="47"/>
    </row>
    <row r="154" spans="1:19" s="3" customFormat="1" x14ac:dyDescent="0.2">
      <c r="A154" s="177"/>
      <c r="B154" s="178"/>
      <c r="C154" s="178"/>
      <c r="D154" s="178"/>
      <c r="E154" s="178"/>
      <c r="F154" s="179"/>
      <c r="G154" s="179"/>
      <c r="H154" s="178"/>
      <c r="I154" s="178"/>
      <c r="J154" s="180"/>
      <c r="K154" s="180"/>
      <c r="L154" s="180"/>
      <c r="M154" s="180"/>
      <c r="N154" s="180"/>
      <c r="O154" s="180"/>
      <c r="P154" s="180"/>
      <c r="Q154" s="181"/>
      <c r="R154" s="178"/>
      <c r="S154" s="47"/>
    </row>
    <row r="155" spans="1:19" s="3" customFormat="1" x14ac:dyDescent="0.2">
      <c r="A155" s="177"/>
      <c r="B155" s="178"/>
      <c r="C155" s="178"/>
      <c r="D155" s="178"/>
      <c r="E155" s="178"/>
      <c r="F155" s="179"/>
      <c r="G155" s="179"/>
      <c r="H155" s="178"/>
      <c r="I155" s="178"/>
      <c r="J155" s="180"/>
      <c r="K155" s="180"/>
      <c r="L155" s="180"/>
      <c r="M155" s="180"/>
      <c r="N155" s="180"/>
      <c r="O155" s="180"/>
      <c r="P155" s="180"/>
      <c r="Q155" s="181"/>
      <c r="R155" s="178"/>
      <c r="S155" s="47"/>
    </row>
    <row r="156" spans="1:19" s="3" customFormat="1" x14ac:dyDescent="0.2">
      <c r="A156" s="177"/>
      <c r="B156" s="178"/>
      <c r="C156" s="178"/>
      <c r="D156" s="178"/>
      <c r="E156" s="178"/>
      <c r="F156" s="179"/>
      <c r="G156" s="179"/>
      <c r="H156" s="178"/>
      <c r="I156" s="178"/>
      <c r="J156" s="180"/>
      <c r="K156" s="180"/>
      <c r="L156" s="180"/>
      <c r="M156" s="180"/>
      <c r="N156" s="180"/>
      <c r="O156" s="180"/>
      <c r="P156" s="180"/>
      <c r="Q156" s="181"/>
      <c r="R156" s="178"/>
      <c r="S156" s="47"/>
    </row>
    <row r="157" spans="1:19" s="3" customFormat="1" x14ac:dyDescent="0.2">
      <c r="A157" s="177"/>
      <c r="B157" s="178"/>
      <c r="C157" s="178"/>
      <c r="D157" s="178"/>
      <c r="E157" s="178"/>
      <c r="F157" s="179"/>
      <c r="G157" s="179"/>
      <c r="H157" s="178"/>
      <c r="I157" s="178"/>
      <c r="J157" s="180"/>
      <c r="K157" s="180"/>
      <c r="L157" s="180"/>
      <c r="M157" s="180"/>
      <c r="N157" s="180"/>
      <c r="O157" s="180"/>
      <c r="P157" s="180"/>
      <c r="Q157" s="181"/>
      <c r="R157" s="178"/>
      <c r="S157" s="47"/>
    </row>
    <row r="158" spans="1:19" s="3" customFormat="1" x14ac:dyDescent="0.2">
      <c r="A158" s="177"/>
      <c r="B158" s="178"/>
      <c r="C158" s="178"/>
      <c r="D158" s="178"/>
      <c r="E158" s="178"/>
      <c r="F158" s="179"/>
      <c r="G158" s="179"/>
      <c r="H158" s="178"/>
      <c r="I158" s="178"/>
      <c r="J158" s="180"/>
      <c r="K158" s="180"/>
      <c r="L158" s="180"/>
      <c r="M158" s="180"/>
      <c r="N158" s="180"/>
      <c r="O158" s="180"/>
      <c r="P158" s="180"/>
      <c r="Q158" s="181"/>
      <c r="R158" s="178"/>
      <c r="S158" s="47"/>
    </row>
    <row r="159" spans="1:19" s="3" customFormat="1" x14ac:dyDescent="0.2">
      <c r="A159" s="177"/>
      <c r="B159" s="178"/>
      <c r="C159" s="178"/>
      <c r="D159" s="178"/>
      <c r="E159" s="178"/>
      <c r="F159" s="179"/>
      <c r="G159" s="179"/>
      <c r="H159" s="178"/>
      <c r="I159" s="178"/>
      <c r="J159" s="180"/>
      <c r="K159" s="180"/>
      <c r="L159" s="180"/>
      <c r="M159" s="180"/>
      <c r="N159" s="180"/>
      <c r="O159" s="180"/>
      <c r="P159" s="180"/>
      <c r="Q159" s="181"/>
      <c r="R159" s="178"/>
      <c r="S159" s="47"/>
    </row>
    <row r="160" spans="1:19" s="3" customFormat="1" x14ac:dyDescent="0.2">
      <c r="A160" s="177"/>
      <c r="B160" s="178"/>
      <c r="C160" s="178"/>
      <c r="D160" s="178"/>
      <c r="E160" s="178"/>
      <c r="F160" s="179"/>
      <c r="G160" s="179"/>
      <c r="H160" s="178"/>
      <c r="I160" s="178"/>
      <c r="J160" s="180"/>
      <c r="K160" s="180"/>
      <c r="L160" s="180"/>
      <c r="M160" s="180"/>
      <c r="N160" s="180"/>
      <c r="O160" s="180"/>
      <c r="P160" s="180"/>
      <c r="Q160" s="181"/>
      <c r="R160" s="178"/>
      <c r="S160" s="47"/>
    </row>
    <row r="161" spans="1:19" s="3" customFormat="1" x14ac:dyDescent="0.2">
      <c r="A161" s="177"/>
      <c r="B161" s="178"/>
      <c r="C161" s="178"/>
      <c r="D161" s="178"/>
      <c r="E161" s="178"/>
      <c r="F161" s="179"/>
      <c r="G161" s="179"/>
      <c r="H161" s="178"/>
      <c r="I161" s="178"/>
      <c r="J161" s="180"/>
      <c r="K161" s="180"/>
      <c r="L161" s="180"/>
      <c r="M161" s="180"/>
      <c r="N161" s="180"/>
      <c r="O161" s="180"/>
      <c r="P161" s="180"/>
      <c r="Q161" s="181"/>
      <c r="R161" s="178"/>
      <c r="S161" s="47"/>
    </row>
    <row r="162" spans="1:19" s="3" customFormat="1" x14ac:dyDescent="0.2">
      <c r="A162" s="177"/>
      <c r="B162" s="178"/>
      <c r="C162" s="178"/>
      <c r="D162" s="178"/>
      <c r="E162" s="178"/>
      <c r="F162" s="179"/>
      <c r="G162" s="179"/>
      <c r="H162" s="178"/>
      <c r="I162" s="178"/>
      <c r="J162" s="180"/>
      <c r="K162" s="180"/>
      <c r="L162" s="180"/>
      <c r="M162" s="180"/>
      <c r="N162" s="180"/>
      <c r="O162" s="180"/>
      <c r="P162" s="180"/>
      <c r="Q162" s="181"/>
      <c r="R162" s="178"/>
      <c r="S162" s="47"/>
    </row>
    <row r="163" spans="1:19" s="3" customFormat="1" x14ac:dyDescent="0.2">
      <c r="A163" s="177"/>
      <c r="B163" s="178"/>
      <c r="C163" s="178"/>
      <c r="D163" s="178"/>
      <c r="E163" s="178"/>
      <c r="F163" s="179"/>
      <c r="G163" s="179"/>
      <c r="H163" s="178"/>
      <c r="I163" s="178"/>
      <c r="J163" s="180"/>
      <c r="K163" s="180"/>
      <c r="L163" s="180"/>
      <c r="M163" s="180"/>
      <c r="N163" s="180"/>
      <c r="O163" s="180"/>
      <c r="P163" s="180"/>
      <c r="Q163" s="181"/>
      <c r="R163" s="178"/>
      <c r="S163" s="47"/>
    </row>
    <row r="164" spans="1:19" s="3" customFormat="1" x14ac:dyDescent="0.2">
      <c r="A164" s="177"/>
      <c r="B164" s="178"/>
      <c r="C164" s="178"/>
      <c r="D164" s="178"/>
      <c r="E164" s="178"/>
      <c r="F164" s="179"/>
      <c r="G164" s="179"/>
      <c r="H164" s="178"/>
      <c r="I164" s="178"/>
      <c r="J164" s="180"/>
      <c r="K164" s="180"/>
      <c r="L164" s="180"/>
      <c r="M164" s="180"/>
      <c r="N164" s="180"/>
      <c r="O164" s="180"/>
      <c r="P164" s="180"/>
      <c r="Q164" s="181"/>
      <c r="R164" s="178"/>
      <c r="S164" s="47"/>
    </row>
    <row r="165" spans="1:19" s="3" customFormat="1" x14ac:dyDescent="0.2">
      <c r="A165" s="177"/>
      <c r="B165" s="178"/>
      <c r="C165" s="178"/>
      <c r="D165" s="178"/>
      <c r="E165" s="178"/>
      <c r="F165" s="179"/>
      <c r="G165" s="179"/>
      <c r="H165" s="178"/>
      <c r="I165" s="178"/>
      <c r="J165" s="180"/>
      <c r="K165" s="180"/>
      <c r="L165" s="180"/>
      <c r="M165" s="180"/>
      <c r="N165" s="180"/>
      <c r="O165" s="180"/>
      <c r="P165" s="180"/>
      <c r="Q165" s="181"/>
      <c r="R165" s="178"/>
      <c r="S165" s="47"/>
    </row>
    <row r="166" spans="1:19" s="3" customFormat="1" x14ac:dyDescent="0.2">
      <c r="A166" s="177"/>
      <c r="B166" s="178"/>
      <c r="C166" s="178"/>
      <c r="D166" s="178"/>
      <c r="E166" s="178"/>
      <c r="F166" s="179"/>
      <c r="G166" s="179"/>
      <c r="H166" s="178"/>
      <c r="I166" s="178"/>
      <c r="J166" s="180"/>
      <c r="K166" s="180"/>
      <c r="L166" s="180"/>
      <c r="M166" s="180"/>
      <c r="N166" s="180"/>
      <c r="O166" s="180"/>
      <c r="P166" s="180"/>
      <c r="Q166" s="181"/>
      <c r="R166" s="178"/>
      <c r="S166" s="47"/>
    </row>
    <row r="167" spans="1:19" s="3" customFormat="1" x14ac:dyDescent="0.2">
      <c r="A167" s="177"/>
      <c r="B167" s="178"/>
      <c r="C167" s="178"/>
      <c r="D167" s="178"/>
      <c r="E167" s="178"/>
      <c r="F167" s="179"/>
      <c r="G167" s="179"/>
      <c r="H167" s="178"/>
      <c r="I167" s="178"/>
      <c r="J167" s="180"/>
      <c r="K167" s="180"/>
      <c r="L167" s="180"/>
      <c r="M167" s="180"/>
      <c r="N167" s="180"/>
      <c r="O167" s="180"/>
      <c r="P167" s="180"/>
      <c r="Q167" s="181"/>
      <c r="R167" s="178"/>
      <c r="S167" s="47"/>
    </row>
    <row r="168" spans="1:19" s="3" customFormat="1" x14ac:dyDescent="0.2">
      <c r="A168" s="177"/>
      <c r="B168" s="178"/>
      <c r="C168" s="178"/>
      <c r="D168" s="178"/>
      <c r="E168" s="178"/>
      <c r="F168" s="179"/>
      <c r="G168" s="179"/>
      <c r="H168" s="178"/>
      <c r="I168" s="178"/>
      <c r="J168" s="180"/>
      <c r="K168" s="180"/>
      <c r="L168" s="180"/>
      <c r="M168" s="180"/>
      <c r="N168" s="180"/>
      <c r="O168" s="180"/>
      <c r="P168" s="180"/>
      <c r="Q168" s="181"/>
      <c r="R168" s="178"/>
      <c r="S168" s="47"/>
    </row>
    <row r="169" spans="1:19" s="3" customFormat="1" x14ac:dyDescent="0.2">
      <c r="A169" s="177"/>
      <c r="B169" s="178"/>
      <c r="C169" s="178"/>
      <c r="D169" s="178"/>
      <c r="E169" s="178"/>
      <c r="F169" s="179"/>
      <c r="G169" s="179"/>
      <c r="H169" s="178"/>
      <c r="I169" s="178"/>
      <c r="J169" s="180"/>
      <c r="K169" s="180"/>
      <c r="L169" s="180"/>
      <c r="M169" s="180"/>
      <c r="N169" s="180"/>
      <c r="O169" s="180"/>
      <c r="P169" s="180"/>
      <c r="Q169" s="181"/>
      <c r="R169" s="178"/>
      <c r="S169" s="47"/>
    </row>
    <row r="170" spans="1:19" s="3" customFormat="1" x14ac:dyDescent="0.2">
      <c r="A170" s="177"/>
      <c r="B170" s="178"/>
      <c r="C170" s="178"/>
      <c r="D170" s="178"/>
      <c r="E170" s="178"/>
      <c r="F170" s="179"/>
      <c r="G170" s="179"/>
      <c r="H170" s="178"/>
      <c r="I170" s="178"/>
      <c r="J170" s="180"/>
      <c r="K170" s="180"/>
      <c r="L170" s="180"/>
      <c r="M170" s="180"/>
      <c r="N170" s="180"/>
      <c r="O170" s="180"/>
      <c r="P170" s="180"/>
      <c r="Q170" s="181"/>
      <c r="R170" s="178"/>
      <c r="S170" s="47"/>
    </row>
    <row r="171" spans="1:19" s="3" customFormat="1" x14ac:dyDescent="0.2">
      <c r="A171" s="177"/>
      <c r="B171" s="178"/>
      <c r="C171" s="178"/>
      <c r="D171" s="178"/>
      <c r="E171" s="178"/>
      <c r="F171" s="179"/>
      <c r="G171" s="179"/>
      <c r="H171" s="178"/>
      <c r="I171" s="178"/>
      <c r="J171" s="180"/>
      <c r="K171" s="180"/>
      <c r="L171" s="180"/>
      <c r="M171" s="180"/>
      <c r="N171" s="180"/>
      <c r="O171" s="180"/>
      <c r="P171" s="180"/>
      <c r="Q171" s="181"/>
      <c r="R171" s="178"/>
      <c r="S171" s="47"/>
    </row>
    <row r="172" spans="1:19" s="3" customFormat="1" x14ac:dyDescent="0.2">
      <c r="A172" s="177"/>
      <c r="B172" s="178"/>
      <c r="C172" s="178"/>
      <c r="D172" s="178"/>
      <c r="E172" s="178"/>
      <c r="F172" s="179"/>
      <c r="G172" s="179"/>
      <c r="H172" s="178"/>
      <c r="I172" s="178"/>
      <c r="J172" s="180"/>
      <c r="K172" s="180"/>
      <c r="L172" s="180"/>
      <c r="M172" s="180"/>
      <c r="N172" s="180"/>
      <c r="O172" s="180"/>
      <c r="P172" s="180"/>
      <c r="Q172" s="181"/>
      <c r="R172" s="178"/>
      <c r="S172" s="47"/>
    </row>
    <row r="173" spans="1:19" s="3" customFormat="1" x14ac:dyDescent="0.2">
      <c r="A173" s="177"/>
      <c r="B173" s="178"/>
      <c r="C173" s="178"/>
      <c r="D173" s="178"/>
      <c r="E173" s="178"/>
      <c r="F173" s="179"/>
      <c r="G173" s="179"/>
      <c r="H173" s="178"/>
      <c r="I173" s="178"/>
      <c r="J173" s="180"/>
      <c r="K173" s="180"/>
      <c r="L173" s="180"/>
      <c r="M173" s="180"/>
      <c r="N173" s="180"/>
      <c r="O173" s="180"/>
      <c r="P173" s="180"/>
      <c r="Q173" s="181"/>
      <c r="R173" s="178"/>
      <c r="S173" s="47"/>
    </row>
    <row r="174" spans="1:19" s="3" customFormat="1" x14ac:dyDescent="0.2">
      <c r="A174" s="177"/>
      <c r="B174" s="178"/>
      <c r="C174" s="178"/>
      <c r="D174" s="178"/>
      <c r="E174" s="178"/>
      <c r="F174" s="179"/>
      <c r="G174" s="179"/>
      <c r="H174" s="178"/>
      <c r="I174" s="178"/>
      <c r="J174" s="180"/>
      <c r="K174" s="180"/>
      <c r="L174" s="180"/>
      <c r="M174" s="180"/>
      <c r="N174" s="180"/>
      <c r="O174" s="180"/>
      <c r="P174" s="180"/>
      <c r="Q174" s="181"/>
      <c r="R174" s="178"/>
      <c r="S174" s="47"/>
    </row>
    <row r="175" spans="1:19" s="3" customFormat="1" x14ac:dyDescent="0.2">
      <c r="A175" s="177"/>
      <c r="B175" s="178"/>
      <c r="C175" s="178"/>
      <c r="D175" s="178"/>
      <c r="E175" s="178"/>
      <c r="F175" s="179"/>
      <c r="G175" s="179"/>
      <c r="H175" s="178"/>
      <c r="I175" s="178"/>
      <c r="J175" s="180"/>
      <c r="K175" s="180"/>
      <c r="L175" s="180"/>
      <c r="M175" s="180"/>
      <c r="N175" s="180"/>
      <c r="O175" s="180"/>
      <c r="P175" s="180"/>
      <c r="Q175" s="181"/>
      <c r="R175" s="178"/>
      <c r="S175" s="47"/>
    </row>
    <row r="176" spans="1:19" s="3" customFormat="1" x14ac:dyDescent="0.2">
      <c r="A176" s="177"/>
      <c r="B176" s="178"/>
      <c r="C176" s="178"/>
      <c r="D176" s="178"/>
      <c r="E176" s="178"/>
      <c r="F176" s="179"/>
      <c r="G176" s="179"/>
      <c r="H176" s="178"/>
      <c r="I176" s="178"/>
      <c r="J176" s="180"/>
      <c r="K176" s="180"/>
      <c r="L176" s="180"/>
      <c r="M176" s="180"/>
      <c r="N176" s="180"/>
      <c r="O176" s="180"/>
      <c r="P176" s="180"/>
      <c r="Q176" s="181"/>
      <c r="R176" s="178"/>
      <c r="S176" s="47"/>
    </row>
    <row r="177" spans="1:19" s="3" customFormat="1" x14ac:dyDescent="0.2">
      <c r="A177" s="177"/>
      <c r="B177" s="178"/>
      <c r="C177" s="178"/>
      <c r="D177" s="178"/>
      <c r="E177" s="178"/>
      <c r="F177" s="179"/>
      <c r="G177" s="179"/>
      <c r="H177" s="178"/>
      <c r="I177" s="178"/>
      <c r="J177" s="180"/>
      <c r="K177" s="180"/>
      <c r="L177" s="180"/>
      <c r="M177" s="180"/>
      <c r="N177" s="180"/>
      <c r="O177" s="180"/>
      <c r="P177" s="180"/>
      <c r="Q177" s="181"/>
      <c r="R177" s="178"/>
      <c r="S177" s="47"/>
    </row>
    <row r="178" spans="1:19" s="3" customFormat="1" x14ac:dyDescent="0.2">
      <c r="A178" s="177"/>
      <c r="B178" s="178"/>
      <c r="C178" s="178"/>
      <c r="D178" s="178"/>
      <c r="E178" s="178"/>
      <c r="F178" s="179"/>
      <c r="G178" s="179"/>
      <c r="H178" s="178"/>
      <c r="I178" s="178"/>
      <c r="J178" s="180"/>
      <c r="K178" s="180"/>
      <c r="L178" s="180"/>
      <c r="M178" s="180"/>
      <c r="N178" s="180"/>
      <c r="O178" s="180"/>
      <c r="P178" s="180"/>
      <c r="Q178" s="181"/>
      <c r="R178" s="178"/>
      <c r="S178" s="47"/>
    </row>
    <row r="179" spans="1:19" s="3" customFormat="1" x14ac:dyDescent="0.2">
      <c r="A179" s="177"/>
      <c r="B179" s="178"/>
      <c r="C179" s="178"/>
      <c r="D179" s="178"/>
      <c r="E179" s="178"/>
      <c r="F179" s="179"/>
      <c r="G179" s="179"/>
      <c r="H179" s="178"/>
      <c r="I179" s="178"/>
      <c r="J179" s="180"/>
      <c r="K179" s="180"/>
      <c r="L179" s="180"/>
      <c r="M179" s="180"/>
      <c r="N179" s="180"/>
      <c r="O179" s="180"/>
      <c r="P179" s="180"/>
      <c r="Q179" s="181"/>
      <c r="R179" s="178"/>
      <c r="S179" s="47"/>
    </row>
    <row r="180" spans="1:19" s="3" customFormat="1" x14ac:dyDescent="0.2">
      <c r="A180" s="177"/>
      <c r="B180" s="178"/>
      <c r="C180" s="178"/>
      <c r="D180" s="178"/>
      <c r="E180" s="178"/>
      <c r="F180" s="179"/>
      <c r="G180" s="179"/>
      <c r="H180" s="178"/>
      <c r="I180" s="178"/>
      <c r="J180" s="180"/>
      <c r="K180" s="180"/>
      <c r="L180" s="180"/>
      <c r="M180" s="180"/>
      <c r="N180" s="180"/>
      <c r="O180" s="180"/>
      <c r="P180" s="180"/>
      <c r="Q180" s="181"/>
      <c r="R180" s="178"/>
      <c r="S180" s="47"/>
    </row>
    <row r="181" spans="1:19" s="3" customFormat="1" x14ac:dyDescent="0.2">
      <c r="A181" s="177"/>
      <c r="B181" s="178"/>
      <c r="C181" s="178"/>
      <c r="D181" s="178"/>
      <c r="E181" s="178"/>
      <c r="F181" s="179"/>
      <c r="G181" s="179"/>
      <c r="H181" s="178"/>
      <c r="I181" s="178"/>
      <c r="J181" s="180"/>
      <c r="K181" s="180"/>
      <c r="L181" s="180"/>
      <c r="M181" s="180"/>
      <c r="N181" s="180"/>
      <c r="O181" s="180"/>
      <c r="P181" s="180"/>
      <c r="Q181" s="181"/>
      <c r="R181" s="178"/>
      <c r="S181" s="47"/>
    </row>
    <row r="182" spans="1:19" s="3" customFormat="1" x14ac:dyDescent="0.2">
      <c r="A182" s="177"/>
      <c r="B182" s="178"/>
      <c r="C182" s="178"/>
      <c r="D182" s="178"/>
      <c r="E182" s="178"/>
      <c r="F182" s="179"/>
      <c r="G182" s="179"/>
      <c r="H182" s="178"/>
      <c r="I182" s="178"/>
      <c r="J182" s="180"/>
      <c r="K182" s="180"/>
      <c r="L182" s="180"/>
      <c r="M182" s="180"/>
      <c r="N182" s="180"/>
      <c r="O182" s="180"/>
      <c r="P182" s="180"/>
      <c r="Q182" s="181"/>
      <c r="R182" s="178"/>
      <c r="S182" s="47"/>
    </row>
    <row r="183" spans="1:19" s="3" customFormat="1" x14ac:dyDescent="0.2">
      <c r="A183" s="177"/>
      <c r="B183" s="178"/>
      <c r="C183" s="178"/>
      <c r="D183" s="178"/>
      <c r="E183" s="178"/>
      <c r="F183" s="179"/>
      <c r="G183" s="179"/>
      <c r="H183" s="178"/>
      <c r="I183" s="178"/>
      <c r="J183" s="180"/>
      <c r="K183" s="180"/>
      <c r="L183" s="180"/>
      <c r="M183" s="180"/>
      <c r="N183" s="180"/>
      <c r="O183" s="180"/>
      <c r="P183" s="180"/>
      <c r="Q183" s="181"/>
      <c r="R183" s="178"/>
      <c r="S183" s="47"/>
    </row>
    <row r="184" spans="1:19" s="3" customFormat="1" x14ac:dyDescent="0.2">
      <c r="A184" s="177"/>
      <c r="B184" s="178"/>
      <c r="C184" s="178"/>
      <c r="D184" s="178"/>
      <c r="E184" s="178"/>
      <c r="F184" s="179"/>
      <c r="G184" s="179"/>
      <c r="H184" s="178"/>
      <c r="I184" s="178"/>
      <c r="J184" s="180"/>
      <c r="K184" s="180"/>
      <c r="L184" s="180"/>
      <c r="M184" s="180"/>
      <c r="N184" s="180"/>
      <c r="O184" s="180"/>
      <c r="P184" s="180"/>
      <c r="Q184" s="181"/>
      <c r="R184" s="178"/>
      <c r="S184" s="47"/>
    </row>
    <row r="185" spans="1:19" s="3" customFormat="1" x14ac:dyDescent="0.2">
      <c r="A185" s="177"/>
      <c r="B185" s="178"/>
      <c r="C185" s="178"/>
      <c r="D185" s="178"/>
      <c r="E185" s="178"/>
      <c r="F185" s="179"/>
      <c r="G185" s="179"/>
      <c r="H185" s="178"/>
      <c r="I185" s="178"/>
      <c r="J185" s="180"/>
      <c r="K185" s="180"/>
      <c r="L185" s="180"/>
      <c r="M185" s="180"/>
      <c r="N185" s="180"/>
      <c r="O185" s="180"/>
      <c r="P185" s="180"/>
      <c r="Q185" s="181"/>
      <c r="R185" s="178"/>
      <c r="S185" s="47"/>
    </row>
    <row r="186" spans="1:19" s="3" customFormat="1" x14ac:dyDescent="0.2">
      <c r="A186" s="177"/>
      <c r="B186" s="178"/>
      <c r="C186" s="178"/>
      <c r="D186" s="178"/>
      <c r="E186" s="178"/>
      <c r="F186" s="179"/>
      <c r="G186" s="179"/>
      <c r="H186" s="178"/>
      <c r="I186" s="178"/>
      <c r="J186" s="180"/>
      <c r="K186" s="180"/>
      <c r="L186" s="180"/>
      <c r="M186" s="180"/>
      <c r="N186" s="180"/>
      <c r="O186" s="180"/>
      <c r="P186" s="180"/>
      <c r="Q186" s="181"/>
      <c r="R186" s="178"/>
      <c r="S186" s="47"/>
    </row>
    <row r="187" spans="1:19" s="3" customFormat="1" x14ac:dyDescent="0.2">
      <c r="A187" s="177"/>
      <c r="B187" s="178"/>
      <c r="C187" s="178"/>
      <c r="D187" s="178"/>
      <c r="E187" s="178"/>
      <c r="F187" s="179"/>
      <c r="G187" s="179"/>
      <c r="H187" s="178"/>
      <c r="I187" s="178"/>
      <c r="J187" s="180"/>
      <c r="K187" s="180"/>
      <c r="L187" s="180"/>
      <c r="M187" s="180"/>
      <c r="N187" s="180"/>
      <c r="O187" s="180"/>
      <c r="P187" s="180"/>
      <c r="Q187" s="181"/>
      <c r="R187" s="178"/>
      <c r="S187" s="47"/>
    </row>
    <row r="188" spans="1:19" s="3" customFormat="1" x14ac:dyDescent="0.2">
      <c r="A188" s="177"/>
      <c r="B188" s="178"/>
      <c r="C188" s="178"/>
      <c r="D188" s="178"/>
      <c r="E188" s="178"/>
      <c r="F188" s="179"/>
      <c r="G188" s="179"/>
      <c r="H188" s="178"/>
      <c r="I188" s="178"/>
      <c r="J188" s="180"/>
      <c r="K188" s="180"/>
      <c r="L188" s="180"/>
      <c r="M188" s="180"/>
      <c r="N188" s="180"/>
      <c r="O188" s="180"/>
      <c r="P188" s="180"/>
      <c r="Q188" s="181"/>
      <c r="R188" s="178"/>
      <c r="S188" s="47"/>
    </row>
    <row r="189" spans="1:19" s="3" customFormat="1" x14ac:dyDescent="0.2">
      <c r="A189" s="177"/>
      <c r="B189" s="178"/>
      <c r="C189" s="178"/>
      <c r="D189" s="178"/>
      <c r="E189" s="178"/>
      <c r="F189" s="179"/>
      <c r="G189" s="179"/>
      <c r="H189" s="178"/>
      <c r="I189" s="178"/>
      <c r="J189" s="180"/>
      <c r="K189" s="180"/>
      <c r="L189" s="180"/>
      <c r="M189" s="180"/>
      <c r="N189" s="180"/>
      <c r="O189" s="180"/>
      <c r="P189" s="180"/>
      <c r="Q189" s="181"/>
      <c r="R189" s="178"/>
      <c r="S189" s="47"/>
    </row>
    <row r="190" spans="1:19" s="3" customFormat="1" x14ac:dyDescent="0.2">
      <c r="A190" s="177"/>
      <c r="B190" s="178"/>
      <c r="C190" s="178"/>
      <c r="D190" s="178"/>
      <c r="E190" s="178"/>
      <c r="F190" s="179"/>
      <c r="G190" s="179"/>
      <c r="H190" s="178"/>
      <c r="I190" s="178"/>
      <c r="J190" s="180"/>
      <c r="K190" s="180"/>
      <c r="L190" s="180"/>
      <c r="M190" s="180"/>
      <c r="N190" s="180"/>
      <c r="O190" s="180"/>
      <c r="P190" s="180"/>
      <c r="Q190" s="181"/>
      <c r="R190" s="178"/>
      <c r="S190" s="47"/>
    </row>
    <row r="191" spans="1:19" s="3" customFormat="1" x14ac:dyDescent="0.2">
      <c r="A191" s="177"/>
      <c r="B191" s="178"/>
      <c r="C191" s="178"/>
      <c r="D191" s="178"/>
      <c r="E191" s="178"/>
      <c r="F191" s="179"/>
      <c r="G191" s="179"/>
      <c r="H191" s="178"/>
      <c r="I191" s="178"/>
      <c r="J191" s="180"/>
      <c r="K191" s="180"/>
      <c r="L191" s="180"/>
      <c r="M191" s="180"/>
      <c r="N191" s="180"/>
      <c r="O191" s="180"/>
      <c r="P191" s="180"/>
      <c r="Q191" s="181"/>
      <c r="R191" s="178"/>
      <c r="S191" s="47"/>
    </row>
    <row r="192" spans="1:19" s="3" customFormat="1" x14ac:dyDescent="0.2">
      <c r="A192" s="177"/>
      <c r="B192" s="178"/>
      <c r="C192" s="178"/>
      <c r="D192" s="178"/>
      <c r="E192" s="178"/>
      <c r="F192" s="179"/>
      <c r="G192" s="179"/>
      <c r="H192" s="178"/>
      <c r="I192" s="178"/>
      <c r="J192" s="180"/>
      <c r="K192" s="180"/>
      <c r="L192" s="180"/>
      <c r="M192" s="180"/>
      <c r="N192" s="180"/>
      <c r="O192" s="180"/>
      <c r="P192" s="180"/>
      <c r="Q192" s="181"/>
      <c r="R192" s="178"/>
      <c r="S192" s="47"/>
    </row>
    <row r="193" spans="1:19" s="3" customFormat="1" x14ac:dyDescent="0.2">
      <c r="A193" s="177"/>
      <c r="B193" s="178"/>
      <c r="C193" s="178"/>
      <c r="D193" s="178"/>
      <c r="E193" s="178"/>
      <c r="F193" s="179"/>
      <c r="G193" s="179"/>
      <c r="H193" s="178"/>
      <c r="I193" s="178"/>
      <c r="J193" s="180"/>
      <c r="K193" s="180"/>
      <c r="L193" s="180"/>
      <c r="M193" s="180"/>
      <c r="N193" s="180"/>
      <c r="O193" s="180"/>
      <c r="P193" s="180"/>
      <c r="Q193" s="181"/>
      <c r="R193" s="178"/>
      <c r="S193" s="47"/>
    </row>
    <row r="194" spans="1:19" s="3" customFormat="1" x14ac:dyDescent="0.2">
      <c r="A194" s="177"/>
      <c r="B194" s="178"/>
      <c r="C194" s="178"/>
      <c r="D194" s="178"/>
      <c r="E194" s="178"/>
      <c r="F194" s="179"/>
      <c r="G194" s="179"/>
      <c r="H194" s="178"/>
      <c r="I194" s="178"/>
      <c r="J194" s="180"/>
      <c r="K194" s="180"/>
      <c r="L194" s="180"/>
      <c r="M194" s="180"/>
      <c r="N194" s="180"/>
      <c r="O194" s="180"/>
      <c r="P194" s="180"/>
      <c r="Q194" s="181"/>
      <c r="R194" s="178"/>
      <c r="S194" s="47"/>
    </row>
    <row r="195" spans="1:19" s="3" customFormat="1" x14ac:dyDescent="0.2">
      <c r="A195" s="177"/>
      <c r="B195" s="178"/>
      <c r="C195" s="178"/>
      <c r="D195" s="178"/>
      <c r="E195" s="178"/>
      <c r="F195" s="179"/>
      <c r="G195" s="179"/>
      <c r="H195" s="178"/>
      <c r="I195" s="178"/>
      <c r="J195" s="180"/>
      <c r="K195" s="180"/>
      <c r="L195" s="180"/>
      <c r="M195" s="180"/>
      <c r="N195" s="180"/>
      <c r="O195" s="180"/>
      <c r="P195" s="180"/>
      <c r="Q195" s="181"/>
      <c r="R195" s="178"/>
      <c r="S195" s="47"/>
    </row>
    <row r="196" spans="1:19" s="3" customFormat="1" x14ac:dyDescent="0.2">
      <c r="A196" s="177"/>
      <c r="B196" s="178"/>
      <c r="C196" s="178"/>
      <c r="D196" s="178"/>
      <c r="E196" s="178"/>
      <c r="F196" s="179"/>
      <c r="G196" s="179"/>
      <c r="H196" s="178"/>
      <c r="I196" s="178"/>
      <c r="J196" s="180"/>
      <c r="K196" s="180"/>
      <c r="L196" s="180"/>
      <c r="M196" s="180"/>
      <c r="N196" s="180"/>
      <c r="O196" s="180"/>
      <c r="P196" s="180"/>
      <c r="Q196" s="181"/>
      <c r="R196" s="178"/>
      <c r="S196" s="47"/>
    </row>
    <row r="197" spans="1:19" s="3" customFormat="1" x14ac:dyDescent="0.2">
      <c r="A197" s="177"/>
      <c r="B197" s="178"/>
      <c r="C197" s="178"/>
      <c r="D197" s="178"/>
      <c r="E197" s="178"/>
      <c r="F197" s="179"/>
      <c r="G197" s="179"/>
      <c r="H197" s="178"/>
      <c r="I197" s="178"/>
      <c r="J197" s="180"/>
      <c r="K197" s="180"/>
      <c r="L197" s="180"/>
      <c r="M197" s="180"/>
      <c r="N197" s="180"/>
      <c r="O197" s="180"/>
      <c r="P197" s="180"/>
      <c r="Q197" s="181"/>
      <c r="R197" s="178"/>
      <c r="S197" s="47"/>
    </row>
    <row r="198" spans="1:19" s="3" customFormat="1" x14ac:dyDescent="0.2">
      <c r="A198" s="177"/>
      <c r="B198" s="178"/>
      <c r="C198" s="178"/>
      <c r="D198" s="178"/>
      <c r="E198" s="178"/>
      <c r="F198" s="179"/>
      <c r="G198" s="179"/>
      <c r="H198" s="178"/>
      <c r="I198" s="178"/>
      <c r="J198" s="180"/>
      <c r="K198" s="180"/>
      <c r="L198" s="180"/>
      <c r="M198" s="180"/>
      <c r="N198" s="180"/>
      <c r="O198" s="180"/>
      <c r="P198" s="180"/>
      <c r="Q198" s="181"/>
      <c r="R198" s="178"/>
      <c r="S198" s="47"/>
    </row>
    <row r="199" spans="1:19" s="3" customFormat="1" x14ac:dyDescent="0.2">
      <c r="A199" s="177"/>
      <c r="B199" s="178"/>
      <c r="C199" s="178"/>
      <c r="D199" s="178"/>
      <c r="E199" s="178"/>
      <c r="F199" s="179"/>
      <c r="G199" s="179"/>
      <c r="H199" s="178"/>
      <c r="I199" s="178"/>
      <c r="J199" s="180"/>
      <c r="K199" s="180"/>
      <c r="L199" s="180"/>
      <c r="M199" s="180"/>
      <c r="N199" s="180"/>
      <c r="O199" s="180"/>
      <c r="P199" s="180"/>
      <c r="Q199" s="181"/>
      <c r="R199" s="178"/>
      <c r="S199" s="47"/>
    </row>
    <row r="200" spans="1:19" s="3" customFormat="1" x14ac:dyDescent="0.2">
      <c r="A200" s="177"/>
      <c r="B200" s="178"/>
      <c r="C200" s="178"/>
      <c r="D200" s="178"/>
      <c r="E200" s="178"/>
      <c r="F200" s="179"/>
      <c r="G200" s="179"/>
      <c r="H200" s="178"/>
      <c r="I200" s="178"/>
      <c r="J200" s="180"/>
      <c r="K200" s="180"/>
      <c r="L200" s="180"/>
      <c r="M200" s="180"/>
      <c r="N200" s="180"/>
      <c r="O200" s="180"/>
      <c r="P200" s="180"/>
      <c r="Q200" s="181"/>
      <c r="R200" s="178"/>
      <c r="S200" s="47"/>
    </row>
    <row r="201" spans="1:19" s="3" customFormat="1" x14ac:dyDescent="0.2">
      <c r="A201" s="177"/>
      <c r="B201" s="178"/>
      <c r="C201" s="178"/>
      <c r="D201" s="178"/>
      <c r="E201" s="178"/>
      <c r="F201" s="179"/>
      <c r="G201" s="179"/>
      <c r="H201" s="178"/>
      <c r="I201" s="178"/>
      <c r="J201" s="180"/>
      <c r="K201" s="180"/>
      <c r="L201" s="180"/>
      <c r="M201" s="180"/>
      <c r="N201" s="180"/>
      <c r="O201" s="180"/>
      <c r="P201" s="180"/>
      <c r="Q201" s="181"/>
      <c r="R201" s="178"/>
      <c r="S201" s="47"/>
    </row>
    <row r="202" spans="1:19" s="3" customFormat="1" x14ac:dyDescent="0.2">
      <c r="A202" s="177"/>
      <c r="B202" s="178"/>
      <c r="C202" s="178"/>
      <c r="D202" s="178"/>
      <c r="E202" s="178"/>
      <c r="F202" s="179"/>
      <c r="G202" s="179"/>
      <c r="H202" s="178"/>
      <c r="I202" s="178"/>
      <c r="J202" s="180"/>
      <c r="K202" s="180"/>
      <c r="L202" s="180"/>
      <c r="M202" s="180"/>
      <c r="N202" s="180"/>
      <c r="O202" s="180"/>
      <c r="P202" s="180"/>
      <c r="Q202" s="181"/>
      <c r="R202" s="178"/>
      <c r="S202" s="47"/>
    </row>
    <row r="203" spans="1:19" s="3" customFormat="1" x14ac:dyDescent="0.2">
      <c r="A203" s="177"/>
      <c r="B203" s="178"/>
      <c r="C203" s="178"/>
      <c r="D203" s="178"/>
      <c r="E203" s="178"/>
      <c r="F203" s="179"/>
      <c r="G203" s="179"/>
      <c r="H203" s="178"/>
      <c r="I203" s="178"/>
      <c r="J203" s="180"/>
      <c r="K203" s="180"/>
      <c r="L203" s="180"/>
      <c r="M203" s="180"/>
      <c r="N203" s="180"/>
      <c r="O203" s="180"/>
      <c r="P203" s="180"/>
      <c r="Q203" s="181"/>
      <c r="R203" s="178"/>
      <c r="S203" s="47"/>
    </row>
    <row r="204" spans="1:19" s="3" customFormat="1" x14ac:dyDescent="0.2">
      <c r="A204" s="183"/>
      <c r="B204" s="182"/>
      <c r="C204" s="182"/>
      <c r="D204" s="182"/>
      <c r="E204" s="182"/>
      <c r="F204" s="184"/>
      <c r="G204" s="184"/>
      <c r="H204" s="182"/>
      <c r="I204" s="182"/>
      <c r="J204" s="185"/>
      <c r="K204" s="185"/>
      <c r="L204" s="185"/>
      <c r="M204" s="185"/>
      <c r="N204" s="185"/>
      <c r="O204" s="185"/>
      <c r="P204" s="185"/>
      <c r="Q204" s="186"/>
      <c r="R204" s="182"/>
      <c r="S204" s="13"/>
    </row>
    <row r="205" spans="1:19" s="3" customFormat="1" x14ac:dyDescent="0.2">
      <c r="A205" s="183"/>
      <c r="B205" s="182"/>
      <c r="C205" s="182"/>
      <c r="D205" s="182"/>
      <c r="E205" s="182"/>
      <c r="F205" s="184"/>
      <c r="G205" s="184"/>
      <c r="H205" s="182"/>
      <c r="I205" s="182"/>
      <c r="J205" s="185"/>
      <c r="K205" s="185"/>
      <c r="L205" s="185"/>
      <c r="M205" s="185"/>
      <c r="N205" s="185"/>
      <c r="O205" s="185"/>
      <c r="P205" s="185"/>
      <c r="Q205" s="186"/>
      <c r="R205" s="182"/>
      <c r="S205" s="13"/>
    </row>
    <row r="206" spans="1:19" s="3" customFormat="1" x14ac:dyDescent="0.2">
      <c r="A206" s="183"/>
      <c r="B206" s="182"/>
      <c r="C206" s="182"/>
      <c r="D206" s="182"/>
      <c r="E206" s="182"/>
      <c r="F206" s="184"/>
      <c r="G206" s="184"/>
      <c r="H206" s="182"/>
      <c r="I206" s="182"/>
      <c r="J206" s="185"/>
      <c r="K206" s="185"/>
      <c r="L206" s="185"/>
      <c r="M206" s="185"/>
      <c r="N206" s="185"/>
      <c r="O206" s="185"/>
      <c r="P206" s="185"/>
      <c r="Q206" s="186"/>
      <c r="R206" s="182"/>
      <c r="S206" s="13"/>
    </row>
    <row r="207" spans="1:19" s="3" customFormat="1" x14ac:dyDescent="0.2">
      <c r="A207" s="183"/>
      <c r="B207" s="182"/>
      <c r="C207" s="182"/>
      <c r="D207" s="182"/>
      <c r="E207" s="182"/>
      <c r="F207" s="184"/>
      <c r="G207" s="184"/>
      <c r="H207" s="182"/>
      <c r="I207" s="182"/>
      <c r="J207" s="185"/>
      <c r="K207" s="185"/>
      <c r="L207" s="185"/>
      <c r="M207" s="185"/>
      <c r="N207" s="185"/>
      <c r="O207" s="185"/>
      <c r="P207" s="185"/>
      <c r="Q207" s="186"/>
      <c r="R207" s="182"/>
      <c r="S207" s="13"/>
    </row>
    <row r="208" spans="1:19" s="3" customFormat="1" x14ac:dyDescent="0.2">
      <c r="A208" s="183"/>
      <c r="B208" s="182"/>
      <c r="C208" s="182"/>
      <c r="D208" s="182"/>
      <c r="E208" s="182"/>
      <c r="F208" s="184"/>
      <c r="G208" s="184"/>
      <c r="H208" s="182"/>
      <c r="I208" s="182"/>
      <c r="J208" s="185"/>
      <c r="K208" s="185"/>
      <c r="L208" s="185"/>
      <c r="M208" s="185"/>
      <c r="N208" s="185"/>
      <c r="O208" s="185"/>
      <c r="P208" s="185"/>
      <c r="Q208" s="186"/>
      <c r="R208" s="182"/>
      <c r="S208" s="13"/>
    </row>
    <row r="209" spans="1:19" s="3" customFormat="1" x14ac:dyDescent="0.2">
      <c r="A209" s="183"/>
      <c r="B209" s="182"/>
      <c r="C209" s="182"/>
      <c r="D209" s="182"/>
      <c r="E209" s="182"/>
      <c r="F209" s="184"/>
      <c r="G209" s="184"/>
      <c r="H209" s="182"/>
      <c r="I209" s="182"/>
      <c r="J209" s="185"/>
      <c r="K209" s="185"/>
      <c r="L209" s="185"/>
      <c r="M209" s="185"/>
      <c r="N209" s="185"/>
      <c r="O209" s="185"/>
      <c r="P209" s="185"/>
      <c r="Q209" s="186"/>
      <c r="R209" s="182"/>
      <c r="S209" s="13"/>
    </row>
    <row r="210" spans="1:19" s="3" customFormat="1" x14ac:dyDescent="0.2">
      <c r="A210" s="183"/>
      <c r="B210" s="182"/>
      <c r="C210" s="182"/>
      <c r="D210" s="182"/>
      <c r="E210" s="182"/>
      <c r="F210" s="184"/>
      <c r="G210" s="184"/>
      <c r="H210" s="182"/>
      <c r="I210" s="182"/>
      <c r="J210" s="185"/>
      <c r="K210" s="185"/>
      <c r="L210" s="185"/>
      <c r="M210" s="185"/>
      <c r="N210" s="185"/>
      <c r="O210" s="185"/>
      <c r="P210" s="185"/>
      <c r="Q210" s="186"/>
      <c r="R210" s="182"/>
      <c r="S210" s="13"/>
    </row>
    <row r="211" spans="1:19" s="3" customFormat="1" x14ac:dyDescent="0.2">
      <c r="A211" s="183"/>
      <c r="B211" s="182"/>
      <c r="C211" s="182"/>
      <c r="D211" s="182"/>
      <c r="E211" s="182"/>
      <c r="F211" s="184"/>
      <c r="G211" s="184"/>
      <c r="H211" s="182"/>
      <c r="I211" s="182"/>
      <c r="J211" s="185"/>
      <c r="K211" s="185"/>
      <c r="L211" s="185"/>
      <c r="M211" s="185"/>
      <c r="N211" s="185"/>
      <c r="O211" s="185"/>
      <c r="P211" s="185"/>
      <c r="Q211" s="186"/>
      <c r="R211" s="182"/>
      <c r="S211" s="13"/>
    </row>
    <row r="212" spans="1:19" s="3" customFormat="1" x14ac:dyDescent="0.2">
      <c r="A212" s="183"/>
      <c r="B212" s="182"/>
      <c r="C212" s="182"/>
      <c r="D212" s="182"/>
      <c r="E212" s="182"/>
      <c r="F212" s="184"/>
      <c r="G212" s="184"/>
      <c r="H212" s="182"/>
      <c r="I212" s="182"/>
      <c r="J212" s="185"/>
      <c r="K212" s="185"/>
      <c r="L212" s="185"/>
      <c r="M212" s="185"/>
      <c r="N212" s="185"/>
      <c r="O212" s="185"/>
      <c r="P212" s="185"/>
      <c r="Q212" s="186"/>
      <c r="R212" s="182"/>
      <c r="S212" s="13"/>
    </row>
    <row r="213" spans="1:19" s="3" customFormat="1" x14ac:dyDescent="0.2">
      <c r="A213" s="183"/>
      <c r="B213" s="182"/>
      <c r="C213" s="182"/>
      <c r="D213" s="182"/>
      <c r="E213" s="182"/>
      <c r="F213" s="184"/>
      <c r="G213" s="184"/>
      <c r="H213" s="182"/>
      <c r="I213" s="182"/>
      <c r="J213" s="185"/>
      <c r="K213" s="185"/>
      <c r="L213" s="185"/>
      <c r="M213" s="185"/>
      <c r="N213" s="185"/>
      <c r="O213" s="185"/>
      <c r="P213" s="185"/>
      <c r="Q213" s="186"/>
      <c r="R213" s="182"/>
      <c r="S213" s="13"/>
    </row>
    <row r="214" spans="1:19" s="3" customFormat="1" x14ac:dyDescent="0.2">
      <c r="A214" s="183"/>
      <c r="B214" s="182"/>
      <c r="C214" s="182"/>
      <c r="D214" s="182"/>
      <c r="E214" s="182"/>
      <c r="F214" s="184"/>
      <c r="G214" s="184"/>
      <c r="H214" s="182"/>
      <c r="I214" s="182"/>
      <c r="J214" s="185"/>
      <c r="K214" s="185"/>
      <c r="L214" s="185"/>
      <c r="M214" s="185"/>
      <c r="N214" s="185"/>
      <c r="O214" s="185"/>
      <c r="P214" s="185"/>
      <c r="Q214" s="186"/>
      <c r="R214" s="182"/>
      <c r="S214" s="13"/>
    </row>
    <row r="215" spans="1:19" s="3" customFormat="1" x14ac:dyDescent="0.2">
      <c r="A215" s="183"/>
      <c r="B215" s="182"/>
      <c r="C215" s="182"/>
      <c r="D215" s="182"/>
      <c r="E215" s="182"/>
      <c r="F215" s="184"/>
      <c r="G215" s="184"/>
      <c r="H215" s="182"/>
      <c r="I215" s="182"/>
      <c r="J215" s="185"/>
      <c r="K215" s="185"/>
      <c r="L215" s="185"/>
      <c r="M215" s="185"/>
      <c r="N215" s="185"/>
      <c r="O215" s="185"/>
      <c r="P215" s="185"/>
      <c r="Q215" s="186"/>
      <c r="R215" s="182"/>
      <c r="S215" s="13"/>
    </row>
    <row r="216" spans="1:19" s="3" customFormat="1" x14ac:dyDescent="0.2">
      <c r="A216" s="183"/>
      <c r="B216" s="182"/>
      <c r="C216" s="182"/>
      <c r="D216" s="182"/>
      <c r="E216" s="182"/>
      <c r="F216" s="184"/>
      <c r="G216" s="184"/>
      <c r="H216" s="182"/>
      <c r="I216" s="182"/>
      <c r="J216" s="185"/>
      <c r="K216" s="185"/>
      <c r="L216" s="185"/>
      <c r="M216" s="185"/>
      <c r="N216" s="185"/>
      <c r="O216" s="185"/>
      <c r="P216" s="185"/>
      <c r="Q216" s="186"/>
      <c r="R216" s="182"/>
      <c r="S216" s="13"/>
    </row>
    <row r="217" spans="1:19" s="3" customFormat="1" x14ac:dyDescent="0.2">
      <c r="A217" s="183"/>
      <c r="B217" s="182"/>
      <c r="C217" s="182"/>
      <c r="D217" s="182"/>
      <c r="E217" s="182"/>
      <c r="F217" s="184"/>
      <c r="G217" s="184"/>
      <c r="H217" s="182"/>
      <c r="I217" s="182"/>
      <c r="J217" s="185"/>
      <c r="K217" s="185"/>
      <c r="L217" s="185"/>
      <c r="M217" s="185"/>
      <c r="N217" s="185"/>
      <c r="O217" s="185"/>
      <c r="P217" s="185"/>
      <c r="Q217" s="186"/>
      <c r="R217" s="182"/>
      <c r="S217" s="13"/>
    </row>
    <row r="218" spans="1:19" s="3" customFormat="1" x14ac:dyDescent="0.2">
      <c r="A218" s="183"/>
      <c r="B218" s="182"/>
      <c r="C218" s="182"/>
      <c r="D218" s="182"/>
      <c r="E218" s="182"/>
      <c r="F218" s="184"/>
      <c r="G218" s="184"/>
      <c r="H218" s="182"/>
      <c r="I218" s="182"/>
      <c r="J218" s="185"/>
      <c r="K218" s="185"/>
      <c r="L218" s="185"/>
      <c r="M218" s="185"/>
      <c r="N218" s="185"/>
      <c r="O218" s="185"/>
      <c r="P218" s="185"/>
      <c r="Q218" s="186"/>
      <c r="R218" s="182"/>
      <c r="S218" s="13"/>
    </row>
    <row r="219" spans="1:19" s="3" customFormat="1" x14ac:dyDescent="0.2">
      <c r="A219" s="183"/>
      <c r="B219" s="182"/>
      <c r="C219" s="182"/>
      <c r="D219" s="182"/>
      <c r="E219" s="182"/>
      <c r="F219" s="184"/>
      <c r="G219" s="184"/>
      <c r="H219" s="182"/>
      <c r="I219" s="182"/>
      <c r="J219" s="185"/>
      <c r="K219" s="185"/>
      <c r="L219" s="185"/>
      <c r="M219" s="185"/>
      <c r="N219" s="185"/>
      <c r="O219" s="185"/>
      <c r="P219" s="185"/>
      <c r="Q219" s="186"/>
      <c r="R219" s="182"/>
      <c r="S219" s="13"/>
    </row>
    <row r="220" spans="1:19" s="3" customFormat="1" x14ac:dyDescent="0.2">
      <c r="A220" s="183"/>
      <c r="B220" s="182"/>
      <c r="C220" s="182"/>
      <c r="D220" s="182"/>
      <c r="E220" s="182"/>
      <c r="F220" s="184"/>
      <c r="G220" s="184"/>
      <c r="H220" s="182"/>
      <c r="I220" s="182"/>
      <c r="J220" s="185"/>
      <c r="K220" s="185"/>
      <c r="L220" s="185"/>
      <c r="M220" s="185"/>
      <c r="N220" s="185"/>
      <c r="O220" s="185"/>
      <c r="P220" s="185"/>
      <c r="Q220" s="186"/>
      <c r="R220" s="182"/>
      <c r="S220" s="13"/>
    </row>
    <row r="221" spans="1:19" s="3" customFormat="1" x14ac:dyDescent="0.2">
      <c r="A221" s="183"/>
      <c r="B221" s="182"/>
      <c r="C221" s="182"/>
      <c r="D221" s="182"/>
      <c r="E221" s="182"/>
      <c r="F221" s="184"/>
      <c r="G221" s="184"/>
      <c r="H221" s="182"/>
      <c r="I221" s="182"/>
      <c r="J221" s="185"/>
      <c r="K221" s="185"/>
      <c r="L221" s="185"/>
      <c r="M221" s="185"/>
      <c r="N221" s="185"/>
      <c r="O221" s="185"/>
      <c r="P221" s="185"/>
      <c r="Q221" s="186"/>
      <c r="R221" s="182"/>
      <c r="S221" s="13"/>
    </row>
    <row r="222" spans="1:19" s="3" customFormat="1" x14ac:dyDescent="0.2">
      <c r="A222" s="183"/>
      <c r="B222" s="182"/>
      <c r="C222" s="182"/>
      <c r="D222" s="182"/>
      <c r="E222" s="182"/>
      <c r="F222" s="184"/>
      <c r="G222" s="184"/>
      <c r="H222" s="182"/>
      <c r="I222" s="182"/>
      <c r="J222" s="185"/>
      <c r="K222" s="185"/>
      <c r="L222" s="185"/>
      <c r="M222" s="185"/>
      <c r="N222" s="185"/>
      <c r="O222" s="185"/>
      <c r="P222" s="185"/>
      <c r="Q222" s="186"/>
      <c r="R222" s="182"/>
      <c r="S222" s="13"/>
    </row>
    <row r="223" spans="1:19" s="3" customFormat="1" x14ac:dyDescent="0.2">
      <c r="A223" s="183"/>
      <c r="B223" s="182"/>
      <c r="C223" s="182"/>
      <c r="D223" s="182"/>
      <c r="E223" s="182"/>
      <c r="F223" s="184"/>
      <c r="G223" s="184"/>
      <c r="H223" s="182"/>
      <c r="I223" s="182"/>
      <c r="J223" s="185"/>
      <c r="K223" s="185"/>
      <c r="L223" s="185"/>
      <c r="M223" s="185"/>
      <c r="N223" s="185"/>
      <c r="O223" s="185"/>
      <c r="P223" s="185"/>
      <c r="Q223" s="186"/>
      <c r="R223" s="182"/>
      <c r="S223" s="13"/>
    </row>
    <row r="224" spans="1:19" s="3" customFormat="1" x14ac:dyDescent="0.2">
      <c r="A224" s="183"/>
      <c r="B224" s="182"/>
      <c r="C224" s="182"/>
      <c r="D224" s="182"/>
      <c r="E224" s="182"/>
      <c r="F224" s="184"/>
      <c r="G224" s="184"/>
      <c r="H224" s="182"/>
      <c r="I224" s="182"/>
      <c r="J224" s="185"/>
      <c r="K224" s="185"/>
      <c r="L224" s="185"/>
      <c r="M224" s="185"/>
      <c r="N224" s="185"/>
      <c r="O224" s="185"/>
      <c r="P224" s="185"/>
      <c r="Q224" s="186"/>
      <c r="R224" s="182"/>
      <c r="S224" s="13"/>
    </row>
    <row r="225" spans="1:19" s="3" customFormat="1" x14ac:dyDescent="0.2">
      <c r="A225" s="183"/>
      <c r="B225" s="182"/>
      <c r="C225" s="182"/>
      <c r="D225" s="182"/>
      <c r="E225" s="182"/>
      <c r="F225" s="184"/>
      <c r="G225" s="184"/>
      <c r="H225" s="182"/>
      <c r="I225" s="182"/>
      <c r="J225" s="185"/>
      <c r="K225" s="185"/>
      <c r="L225" s="185"/>
      <c r="M225" s="185"/>
      <c r="N225" s="185"/>
      <c r="O225" s="185"/>
      <c r="P225" s="185"/>
      <c r="Q225" s="186"/>
      <c r="R225" s="182"/>
      <c r="S225" s="13"/>
    </row>
    <row r="226" spans="1:19" s="3" customFormat="1" x14ac:dyDescent="0.2">
      <c r="A226" s="183"/>
      <c r="B226" s="182"/>
      <c r="C226" s="182"/>
      <c r="D226" s="182"/>
      <c r="E226" s="182"/>
      <c r="F226" s="184"/>
      <c r="G226" s="184"/>
      <c r="H226" s="182"/>
      <c r="I226" s="182"/>
      <c r="J226" s="185"/>
      <c r="K226" s="185"/>
      <c r="L226" s="185"/>
      <c r="M226" s="185"/>
      <c r="N226" s="185"/>
      <c r="O226" s="185"/>
      <c r="P226" s="185"/>
      <c r="Q226" s="186"/>
      <c r="R226" s="182"/>
      <c r="S226" s="13"/>
    </row>
    <row r="227" spans="1:19" s="3" customFormat="1" x14ac:dyDescent="0.2">
      <c r="A227" s="183"/>
      <c r="B227" s="182"/>
      <c r="C227" s="182"/>
      <c r="D227" s="182"/>
      <c r="E227" s="182"/>
      <c r="F227" s="184"/>
      <c r="G227" s="184"/>
      <c r="H227" s="182"/>
      <c r="I227" s="182"/>
      <c r="J227" s="185"/>
      <c r="K227" s="185"/>
      <c r="L227" s="185"/>
      <c r="M227" s="185"/>
      <c r="N227" s="185"/>
      <c r="O227" s="185"/>
      <c r="P227" s="185"/>
      <c r="Q227" s="186"/>
      <c r="R227" s="182"/>
      <c r="S227" s="13"/>
    </row>
    <row r="228" spans="1:19" s="3" customFormat="1" x14ac:dyDescent="0.2">
      <c r="A228" s="183"/>
      <c r="B228" s="182"/>
      <c r="C228" s="182"/>
      <c r="D228" s="182"/>
      <c r="E228" s="182"/>
      <c r="F228" s="184"/>
      <c r="G228" s="184"/>
      <c r="H228" s="182"/>
      <c r="I228" s="182"/>
      <c r="J228" s="185"/>
      <c r="K228" s="185"/>
      <c r="L228" s="185"/>
      <c r="M228" s="185"/>
      <c r="N228" s="185"/>
      <c r="O228" s="185"/>
      <c r="P228" s="185"/>
      <c r="Q228" s="186"/>
      <c r="R228" s="182"/>
      <c r="S228" s="13"/>
    </row>
    <row r="229" spans="1:19" s="3" customFormat="1" x14ac:dyDescent="0.2">
      <c r="A229" s="183"/>
      <c r="B229" s="182"/>
      <c r="C229" s="182"/>
      <c r="D229" s="182"/>
      <c r="E229" s="182"/>
      <c r="F229" s="184"/>
      <c r="G229" s="184"/>
      <c r="H229" s="182"/>
      <c r="I229" s="182"/>
      <c r="J229" s="185"/>
      <c r="K229" s="185"/>
      <c r="L229" s="185"/>
      <c r="M229" s="185"/>
      <c r="N229" s="185"/>
      <c r="O229" s="185"/>
      <c r="P229" s="185"/>
      <c r="Q229" s="186"/>
      <c r="R229" s="182"/>
      <c r="S229" s="13"/>
    </row>
    <row r="230" spans="1:19" s="3" customFormat="1" x14ac:dyDescent="0.2">
      <c r="A230" s="183"/>
      <c r="B230" s="182"/>
      <c r="C230" s="182"/>
      <c r="D230" s="182"/>
      <c r="E230" s="182"/>
      <c r="F230" s="184"/>
      <c r="G230" s="184"/>
      <c r="H230" s="182"/>
      <c r="I230" s="182"/>
      <c r="J230" s="185"/>
      <c r="K230" s="185"/>
      <c r="L230" s="185"/>
      <c r="M230" s="185"/>
      <c r="N230" s="185"/>
      <c r="O230" s="185"/>
      <c r="P230" s="185"/>
      <c r="Q230" s="186"/>
      <c r="R230" s="182"/>
      <c r="S230" s="13"/>
    </row>
    <row r="231" spans="1:19" s="3" customFormat="1" x14ac:dyDescent="0.2">
      <c r="A231" s="183"/>
      <c r="B231" s="182"/>
      <c r="C231" s="182"/>
      <c r="D231" s="182"/>
      <c r="E231" s="182"/>
      <c r="F231" s="184"/>
      <c r="G231" s="184"/>
      <c r="H231" s="182"/>
      <c r="I231" s="182"/>
      <c r="J231" s="185"/>
      <c r="K231" s="185"/>
      <c r="L231" s="185"/>
      <c r="M231" s="185"/>
      <c r="N231" s="185"/>
      <c r="O231" s="185"/>
      <c r="P231" s="185"/>
      <c r="Q231" s="186"/>
      <c r="R231" s="182"/>
      <c r="S231" s="13"/>
    </row>
    <row r="232" spans="1:19" s="3" customFormat="1" x14ac:dyDescent="0.2">
      <c r="A232" s="183"/>
      <c r="B232" s="182"/>
      <c r="C232" s="182"/>
      <c r="D232" s="182"/>
      <c r="E232" s="182"/>
      <c r="F232" s="184"/>
      <c r="G232" s="184"/>
      <c r="H232" s="182"/>
      <c r="I232" s="182"/>
      <c r="J232" s="185"/>
      <c r="K232" s="185"/>
      <c r="L232" s="185"/>
      <c r="M232" s="185"/>
      <c r="N232" s="185"/>
      <c r="O232" s="185"/>
      <c r="P232" s="185"/>
      <c r="Q232" s="186"/>
      <c r="R232" s="182"/>
      <c r="S232" s="13"/>
    </row>
    <row r="233" spans="1:19" s="3" customFormat="1" x14ac:dyDescent="0.2">
      <c r="A233" s="183"/>
      <c r="B233" s="182"/>
      <c r="C233" s="182"/>
      <c r="D233" s="182"/>
      <c r="E233" s="182"/>
      <c r="F233" s="184"/>
      <c r="G233" s="184"/>
      <c r="H233" s="182"/>
      <c r="I233" s="182"/>
      <c r="J233" s="185"/>
      <c r="K233" s="185"/>
      <c r="L233" s="185"/>
      <c r="M233" s="185"/>
      <c r="N233" s="185"/>
      <c r="O233" s="185"/>
      <c r="P233" s="185"/>
      <c r="Q233" s="186"/>
      <c r="R233" s="182"/>
      <c r="S233" s="13"/>
    </row>
    <row r="234" spans="1:19" s="3" customFormat="1" x14ac:dyDescent="0.2">
      <c r="A234" s="183"/>
      <c r="B234" s="182"/>
      <c r="C234" s="182"/>
      <c r="D234" s="182"/>
      <c r="E234" s="182"/>
      <c r="F234" s="184"/>
      <c r="G234" s="184"/>
      <c r="H234" s="182"/>
      <c r="I234" s="182"/>
      <c r="J234" s="185"/>
      <c r="K234" s="185"/>
      <c r="L234" s="185"/>
      <c r="M234" s="185"/>
      <c r="N234" s="185"/>
      <c r="O234" s="185"/>
      <c r="P234" s="185"/>
      <c r="Q234" s="186"/>
      <c r="R234" s="182"/>
      <c r="S234" s="13"/>
    </row>
    <row r="235" spans="1:19" s="3" customFormat="1" x14ac:dyDescent="0.2">
      <c r="A235" s="183"/>
      <c r="B235" s="182"/>
      <c r="C235" s="182"/>
      <c r="D235" s="182"/>
      <c r="E235" s="182"/>
      <c r="F235" s="184"/>
      <c r="G235" s="184"/>
      <c r="H235" s="182"/>
      <c r="I235" s="182"/>
      <c r="J235" s="185"/>
      <c r="K235" s="185"/>
      <c r="L235" s="185"/>
      <c r="M235" s="185"/>
      <c r="N235" s="185"/>
      <c r="O235" s="185"/>
      <c r="P235" s="185"/>
      <c r="Q235" s="186"/>
      <c r="R235" s="182"/>
      <c r="S235" s="13"/>
    </row>
    <row r="236" spans="1:19" s="3" customFormat="1" x14ac:dyDescent="0.2">
      <c r="A236" s="183"/>
      <c r="B236" s="182"/>
      <c r="C236" s="182"/>
      <c r="D236" s="182"/>
      <c r="E236" s="182"/>
      <c r="F236" s="184"/>
      <c r="G236" s="184"/>
      <c r="H236" s="182"/>
      <c r="I236" s="182"/>
      <c r="J236" s="185"/>
      <c r="K236" s="185"/>
      <c r="L236" s="185"/>
      <c r="M236" s="185"/>
      <c r="N236" s="185"/>
      <c r="O236" s="185"/>
      <c r="P236" s="185"/>
      <c r="Q236" s="186"/>
      <c r="R236" s="182"/>
      <c r="S236" s="13"/>
    </row>
    <row r="237" spans="1:19" s="3" customFormat="1" x14ac:dyDescent="0.2">
      <c r="A237" s="183"/>
      <c r="B237" s="182"/>
      <c r="C237" s="182"/>
      <c r="D237" s="182"/>
      <c r="E237" s="182"/>
      <c r="F237" s="184"/>
      <c r="G237" s="184"/>
      <c r="H237" s="182"/>
      <c r="I237" s="182"/>
      <c r="J237" s="185"/>
      <c r="K237" s="185"/>
      <c r="L237" s="185"/>
      <c r="M237" s="185"/>
      <c r="N237" s="185"/>
      <c r="O237" s="185"/>
      <c r="P237" s="185"/>
      <c r="Q237" s="186"/>
      <c r="R237" s="182"/>
      <c r="S237" s="13"/>
    </row>
    <row r="238" spans="1:19" s="3" customFormat="1" x14ac:dyDescent="0.2">
      <c r="A238" s="183"/>
      <c r="B238" s="182"/>
      <c r="C238" s="182"/>
      <c r="D238" s="182"/>
      <c r="E238" s="182"/>
      <c r="F238" s="184"/>
      <c r="G238" s="184"/>
      <c r="H238" s="182"/>
      <c r="I238" s="182"/>
      <c r="J238" s="185"/>
      <c r="K238" s="185"/>
      <c r="L238" s="185"/>
      <c r="M238" s="185"/>
      <c r="N238" s="185"/>
      <c r="O238" s="185"/>
      <c r="P238" s="185"/>
      <c r="Q238" s="186"/>
      <c r="R238" s="182"/>
      <c r="S238" s="13"/>
    </row>
    <row r="239" spans="1:19" s="3" customFormat="1" x14ac:dyDescent="0.2">
      <c r="A239" s="183"/>
      <c r="B239" s="182"/>
      <c r="C239" s="182"/>
      <c r="D239" s="182"/>
      <c r="E239" s="182"/>
      <c r="F239" s="184"/>
      <c r="G239" s="184"/>
      <c r="H239" s="182"/>
      <c r="I239" s="182"/>
      <c r="J239" s="185"/>
      <c r="K239" s="185"/>
      <c r="L239" s="185"/>
      <c r="M239" s="185"/>
      <c r="N239" s="185"/>
      <c r="O239" s="185"/>
      <c r="P239" s="185"/>
      <c r="Q239" s="186"/>
      <c r="R239" s="182"/>
      <c r="S239" s="13"/>
    </row>
    <row r="240" spans="1:19" s="3" customFormat="1" x14ac:dyDescent="0.2">
      <c r="A240" s="183"/>
      <c r="B240" s="182"/>
      <c r="C240" s="182"/>
      <c r="D240" s="182"/>
      <c r="E240" s="182"/>
      <c r="F240" s="184"/>
      <c r="G240" s="184"/>
      <c r="H240" s="182"/>
      <c r="I240" s="182"/>
      <c r="J240" s="185"/>
      <c r="K240" s="185"/>
      <c r="L240" s="185"/>
      <c r="M240" s="185"/>
      <c r="N240" s="185"/>
      <c r="O240" s="185"/>
      <c r="P240" s="185"/>
      <c r="Q240" s="186"/>
      <c r="R240" s="182"/>
      <c r="S240" s="13"/>
    </row>
    <row r="241" spans="1:19" s="3" customFormat="1" x14ac:dyDescent="0.2">
      <c r="A241" s="183"/>
      <c r="B241" s="182"/>
      <c r="C241" s="182"/>
      <c r="D241" s="182"/>
      <c r="E241" s="182"/>
      <c r="F241" s="184"/>
      <c r="G241" s="184"/>
      <c r="H241" s="182"/>
      <c r="I241" s="182"/>
      <c r="J241" s="185"/>
      <c r="K241" s="185"/>
      <c r="L241" s="185"/>
      <c r="M241" s="185"/>
      <c r="N241" s="185"/>
      <c r="O241" s="185"/>
      <c r="P241" s="185"/>
      <c r="Q241" s="186"/>
      <c r="R241" s="182"/>
      <c r="S241" s="13"/>
    </row>
    <row r="242" spans="1:19" s="3" customFormat="1" x14ac:dyDescent="0.2">
      <c r="A242" s="183"/>
      <c r="B242" s="182"/>
      <c r="C242" s="182"/>
      <c r="D242" s="182"/>
      <c r="E242" s="182"/>
      <c r="F242" s="184"/>
      <c r="G242" s="184"/>
      <c r="H242" s="182"/>
      <c r="I242" s="182"/>
      <c r="J242" s="185"/>
      <c r="K242" s="185"/>
      <c r="L242" s="185"/>
      <c r="M242" s="185"/>
      <c r="N242" s="185"/>
      <c r="O242" s="185"/>
      <c r="P242" s="185"/>
      <c r="Q242" s="186"/>
      <c r="R242" s="182"/>
      <c r="S242" s="13"/>
    </row>
    <row r="243" spans="1:19" s="3" customFormat="1" x14ac:dyDescent="0.2">
      <c r="A243" s="183"/>
      <c r="B243" s="182"/>
      <c r="C243" s="182"/>
      <c r="D243" s="182"/>
      <c r="E243" s="182"/>
      <c r="F243" s="184"/>
      <c r="G243" s="184"/>
      <c r="H243" s="182"/>
      <c r="I243" s="182"/>
      <c r="J243" s="185"/>
      <c r="K243" s="185"/>
      <c r="L243" s="185"/>
      <c r="M243" s="185"/>
      <c r="N243" s="185"/>
      <c r="O243" s="185"/>
      <c r="P243" s="185"/>
      <c r="Q243" s="186"/>
      <c r="R243" s="182"/>
      <c r="S243" s="13"/>
    </row>
    <row r="244" spans="1:19" s="3" customFormat="1" x14ac:dyDescent="0.2">
      <c r="A244" s="183"/>
      <c r="B244" s="182"/>
      <c r="C244" s="182"/>
      <c r="D244" s="182"/>
      <c r="E244" s="182"/>
      <c r="F244" s="184"/>
      <c r="G244" s="184"/>
      <c r="H244" s="182"/>
      <c r="I244" s="182"/>
      <c r="J244" s="185"/>
      <c r="K244" s="185"/>
      <c r="L244" s="185"/>
      <c r="M244" s="185"/>
      <c r="N244" s="185"/>
      <c r="O244" s="185"/>
      <c r="P244" s="185"/>
      <c r="Q244" s="186"/>
      <c r="R244" s="182"/>
      <c r="S244" s="13"/>
    </row>
    <row r="245" spans="1:19" s="3" customFormat="1" x14ac:dyDescent="0.2">
      <c r="A245" s="183"/>
      <c r="B245" s="182"/>
      <c r="C245" s="182"/>
      <c r="D245" s="182"/>
      <c r="E245" s="182"/>
      <c r="F245" s="184"/>
      <c r="G245" s="184"/>
      <c r="H245" s="182"/>
      <c r="I245" s="182"/>
      <c r="J245" s="185"/>
      <c r="K245" s="185"/>
      <c r="L245" s="185"/>
      <c r="M245" s="185"/>
      <c r="N245" s="185"/>
      <c r="O245" s="185"/>
      <c r="P245" s="185"/>
      <c r="Q245" s="186"/>
      <c r="R245" s="182"/>
      <c r="S245" s="13"/>
    </row>
    <row r="246" spans="1:19" s="3" customFormat="1" x14ac:dyDescent="0.2">
      <c r="A246" s="183"/>
      <c r="B246" s="182"/>
      <c r="C246" s="182"/>
      <c r="D246" s="182"/>
      <c r="E246" s="182"/>
      <c r="F246" s="184"/>
      <c r="G246" s="184"/>
      <c r="H246" s="182"/>
      <c r="I246" s="182"/>
      <c r="J246" s="185"/>
      <c r="K246" s="185"/>
      <c r="L246" s="185"/>
      <c r="M246" s="185"/>
      <c r="N246" s="185"/>
      <c r="O246" s="185"/>
      <c r="P246" s="185"/>
      <c r="Q246" s="186"/>
      <c r="R246" s="182"/>
      <c r="S246" s="13"/>
    </row>
    <row r="247" spans="1:19" s="3" customFormat="1" x14ac:dyDescent="0.2">
      <c r="A247" s="183"/>
      <c r="B247" s="182"/>
      <c r="C247" s="182"/>
      <c r="D247" s="182"/>
      <c r="E247" s="182"/>
      <c r="F247" s="184"/>
      <c r="G247" s="184"/>
      <c r="H247" s="182"/>
      <c r="I247" s="182"/>
      <c r="J247" s="185"/>
      <c r="K247" s="185"/>
      <c r="L247" s="185"/>
      <c r="M247" s="185"/>
      <c r="N247" s="185"/>
      <c r="O247" s="185"/>
      <c r="P247" s="185"/>
      <c r="Q247" s="186"/>
      <c r="R247" s="182"/>
      <c r="S247" s="13"/>
    </row>
    <row r="248" spans="1:19" s="3" customFormat="1" x14ac:dyDescent="0.2">
      <c r="A248" s="183"/>
      <c r="B248" s="182"/>
      <c r="C248" s="182"/>
      <c r="D248" s="182"/>
      <c r="E248" s="182"/>
      <c r="F248" s="184"/>
      <c r="G248" s="184"/>
      <c r="H248" s="182"/>
      <c r="I248" s="182"/>
      <c r="J248" s="185"/>
      <c r="K248" s="185"/>
      <c r="L248" s="185"/>
      <c r="M248" s="185"/>
      <c r="N248" s="185"/>
      <c r="O248" s="185"/>
      <c r="P248" s="185"/>
      <c r="Q248" s="186"/>
      <c r="R248" s="182"/>
      <c r="S248" s="13"/>
    </row>
    <row r="249" spans="1:19" s="3" customFormat="1" x14ac:dyDescent="0.2">
      <c r="A249" s="183"/>
      <c r="B249" s="182"/>
      <c r="C249" s="182"/>
      <c r="D249" s="182"/>
      <c r="E249" s="182"/>
      <c r="F249" s="184"/>
      <c r="G249" s="184"/>
      <c r="H249" s="182"/>
      <c r="I249" s="182"/>
      <c r="J249" s="185"/>
      <c r="K249" s="185"/>
      <c r="L249" s="185"/>
      <c r="M249" s="185"/>
      <c r="N249" s="185"/>
      <c r="O249" s="185"/>
      <c r="P249" s="185"/>
      <c r="Q249" s="186"/>
      <c r="R249" s="182"/>
      <c r="S249" s="13"/>
    </row>
    <row r="250" spans="1:19" s="3" customFormat="1" x14ac:dyDescent="0.2">
      <c r="A250" s="183"/>
      <c r="B250" s="182"/>
      <c r="C250" s="182"/>
      <c r="D250" s="182"/>
      <c r="E250" s="182"/>
      <c r="F250" s="184"/>
      <c r="G250" s="184"/>
      <c r="H250" s="182"/>
      <c r="I250" s="182"/>
      <c r="J250" s="185"/>
      <c r="K250" s="185"/>
      <c r="L250" s="185"/>
      <c r="M250" s="185"/>
      <c r="N250" s="185"/>
      <c r="O250" s="185"/>
      <c r="P250" s="185"/>
      <c r="Q250" s="186"/>
      <c r="R250" s="182"/>
      <c r="S250" s="13"/>
    </row>
    <row r="251" spans="1:19" s="3" customFormat="1" x14ac:dyDescent="0.2">
      <c r="A251" s="183"/>
      <c r="B251" s="182"/>
      <c r="C251" s="182"/>
      <c r="D251" s="182"/>
      <c r="E251" s="182"/>
      <c r="F251" s="184"/>
      <c r="G251" s="184"/>
      <c r="H251" s="182"/>
      <c r="I251" s="182"/>
      <c r="J251" s="185"/>
      <c r="K251" s="185"/>
      <c r="L251" s="185"/>
      <c r="M251" s="185"/>
      <c r="N251" s="185"/>
      <c r="O251" s="185"/>
      <c r="P251" s="185"/>
      <c r="Q251" s="186"/>
      <c r="R251" s="182"/>
      <c r="S251" s="13"/>
    </row>
    <row r="252" spans="1:19" s="3" customFormat="1" x14ac:dyDescent="0.2">
      <c r="A252" s="183"/>
      <c r="B252" s="182"/>
      <c r="C252" s="182"/>
      <c r="D252" s="182"/>
      <c r="E252" s="182"/>
      <c r="F252" s="184"/>
      <c r="G252" s="184"/>
      <c r="H252" s="182"/>
      <c r="I252" s="182"/>
      <c r="J252" s="185"/>
      <c r="K252" s="185"/>
      <c r="L252" s="185"/>
      <c r="M252" s="185"/>
      <c r="N252" s="185"/>
      <c r="O252" s="185"/>
      <c r="P252" s="185"/>
      <c r="Q252" s="186"/>
      <c r="R252" s="182"/>
      <c r="S252" s="13"/>
    </row>
    <row r="253" spans="1:19" s="3" customFormat="1" x14ac:dyDescent="0.2">
      <c r="A253" s="183"/>
      <c r="B253" s="182"/>
      <c r="C253" s="182"/>
      <c r="D253" s="182"/>
      <c r="E253" s="182"/>
      <c r="F253" s="184"/>
      <c r="G253" s="184"/>
      <c r="H253" s="182"/>
      <c r="I253" s="182"/>
      <c r="J253" s="185"/>
      <c r="K253" s="185"/>
      <c r="L253" s="185"/>
      <c r="M253" s="185"/>
      <c r="N253" s="185"/>
      <c r="O253" s="185"/>
      <c r="P253" s="185"/>
      <c r="Q253" s="186"/>
      <c r="R253" s="182"/>
      <c r="S253" s="13"/>
    </row>
    <row r="254" spans="1:19" s="3" customFormat="1" x14ac:dyDescent="0.2">
      <c r="A254" s="183"/>
      <c r="B254" s="182"/>
      <c r="C254" s="182"/>
      <c r="D254" s="182"/>
      <c r="E254" s="182"/>
      <c r="F254" s="184"/>
      <c r="G254" s="184"/>
      <c r="H254" s="182"/>
      <c r="I254" s="182"/>
      <c r="J254" s="185"/>
      <c r="K254" s="185"/>
      <c r="L254" s="185"/>
      <c r="M254" s="185"/>
      <c r="N254" s="185"/>
      <c r="O254" s="185"/>
      <c r="P254" s="185"/>
      <c r="Q254" s="186"/>
      <c r="R254" s="182"/>
      <c r="S254" s="13"/>
    </row>
    <row r="255" spans="1:19" s="3" customFormat="1" x14ac:dyDescent="0.2">
      <c r="A255" s="183"/>
      <c r="B255" s="182"/>
      <c r="C255" s="182"/>
      <c r="D255" s="182"/>
      <c r="E255" s="182"/>
      <c r="F255" s="184"/>
      <c r="G255" s="184"/>
      <c r="H255" s="182"/>
      <c r="I255" s="182"/>
      <c r="J255" s="185"/>
      <c r="K255" s="185"/>
      <c r="L255" s="185"/>
      <c r="M255" s="185"/>
      <c r="N255" s="185"/>
      <c r="O255" s="185"/>
      <c r="P255" s="185"/>
      <c r="Q255" s="186"/>
      <c r="R255" s="182"/>
      <c r="S255" s="13"/>
    </row>
    <row r="256" spans="1:19" s="3" customFormat="1" x14ac:dyDescent="0.2">
      <c r="A256" s="183"/>
      <c r="B256" s="182"/>
      <c r="C256" s="182"/>
      <c r="D256" s="182"/>
      <c r="E256" s="182"/>
      <c r="F256" s="184"/>
      <c r="G256" s="184"/>
      <c r="H256" s="182"/>
      <c r="I256" s="182"/>
      <c r="J256" s="185"/>
      <c r="K256" s="185"/>
      <c r="L256" s="185"/>
      <c r="M256" s="185"/>
      <c r="N256" s="185"/>
      <c r="O256" s="185"/>
      <c r="P256" s="185"/>
      <c r="Q256" s="186"/>
      <c r="R256" s="182"/>
      <c r="S256" s="13"/>
    </row>
    <row r="257" spans="1:19" s="3" customFormat="1" x14ac:dyDescent="0.2">
      <c r="A257" s="183"/>
      <c r="B257" s="182"/>
      <c r="C257" s="182"/>
      <c r="D257" s="182"/>
      <c r="E257" s="182"/>
      <c r="F257" s="184"/>
      <c r="G257" s="184"/>
      <c r="H257" s="182"/>
      <c r="I257" s="182"/>
      <c r="J257" s="185"/>
      <c r="K257" s="185"/>
      <c r="L257" s="185"/>
      <c r="M257" s="185"/>
      <c r="N257" s="185"/>
      <c r="O257" s="185"/>
      <c r="P257" s="185"/>
      <c r="Q257" s="186"/>
      <c r="R257" s="182"/>
      <c r="S257" s="13"/>
    </row>
    <row r="258" spans="1:19" s="3" customFormat="1" x14ac:dyDescent="0.2">
      <c r="A258" s="183"/>
      <c r="B258" s="182"/>
      <c r="C258" s="182"/>
      <c r="D258" s="182"/>
      <c r="E258" s="182"/>
      <c r="F258" s="184"/>
      <c r="G258" s="184"/>
      <c r="H258" s="182"/>
      <c r="I258" s="182"/>
      <c r="J258" s="185"/>
      <c r="K258" s="185"/>
      <c r="L258" s="185"/>
      <c r="M258" s="185"/>
      <c r="N258" s="185"/>
      <c r="O258" s="185"/>
      <c r="P258" s="185"/>
      <c r="Q258" s="186"/>
      <c r="R258" s="182"/>
      <c r="S258" s="13"/>
    </row>
    <row r="259" spans="1:19" s="3" customFormat="1" x14ac:dyDescent="0.2">
      <c r="A259" s="183"/>
      <c r="B259" s="182"/>
      <c r="C259" s="182"/>
      <c r="D259" s="182"/>
      <c r="E259" s="182"/>
      <c r="F259" s="184"/>
      <c r="G259" s="184"/>
      <c r="H259" s="182"/>
      <c r="I259" s="182"/>
      <c r="J259" s="185"/>
      <c r="K259" s="185"/>
      <c r="L259" s="185"/>
      <c r="M259" s="185"/>
      <c r="N259" s="185"/>
      <c r="O259" s="185"/>
      <c r="P259" s="185"/>
      <c r="Q259" s="186"/>
      <c r="R259" s="182"/>
      <c r="S259" s="13"/>
    </row>
    <row r="260" spans="1:19" s="3" customFormat="1" x14ac:dyDescent="0.2">
      <c r="A260" s="183"/>
      <c r="B260" s="182"/>
      <c r="C260" s="182"/>
      <c r="D260" s="182"/>
      <c r="E260" s="182"/>
      <c r="F260" s="184"/>
      <c r="G260" s="184"/>
      <c r="H260" s="182"/>
      <c r="I260" s="182"/>
      <c r="J260" s="185"/>
      <c r="K260" s="185"/>
      <c r="L260" s="185"/>
      <c r="M260" s="185"/>
      <c r="N260" s="185"/>
      <c r="O260" s="185"/>
      <c r="P260" s="185"/>
      <c r="Q260" s="186"/>
      <c r="R260" s="182"/>
      <c r="S260" s="13"/>
    </row>
    <row r="261" spans="1:19" s="3" customFormat="1" x14ac:dyDescent="0.2">
      <c r="A261" s="183"/>
      <c r="B261" s="182"/>
      <c r="C261" s="182"/>
      <c r="D261" s="182"/>
      <c r="E261" s="182"/>
      <c r="F261" s="184"/>
      <c r="G261" s="184"/>
      <c r="H261" s="182"/>
      <c r="I261" s="182"/>
      <c r="J261" s="185"/>
      <c r="K261" s="185"/>
      <c r="L261" s="185"/>
      <c r="M261" s="185"/>
      <c r="N261" s="185"/>
      <c r="O261" s="185"/>
      <c r="P261" s="185"/>
      <c r="Q261" s="186"/>
      <c r="R261" s="182"/>
      <c r="S261" s="13"/>
    </row>
    <row r="262" spans="1:19" s="3" customFormat="1" x14ac:dyDescent="0.2">
      <c r="A262" s="183"/>
      <c r="B262" s="182"/>
      <c r="C262" s="182"/>
      <c r="D262" s="182"/>
      <c r="E262" s="182"/>
      <c r="F262" s="184"/>
      <c r="G262" s="184"/>
      <c r="H262" s="182"/>
      <c r="I262" s="182"/>
      <c r="J262" s="185"/>
      <c r="K262" s="185"/>
      <c r="L262" s="185"/>
      <c r="M262" s="185"/>
      <c r="N262" s="185"/>
      <c r="O262" s="185"/>
      <c r="P262" s="185"/>
      <c r="Q262" s="186"/>
      <c r="R262" s="182"/>
      <c r="S262" s="13"/>
    </row>
    <row r="263" spans="1:19" s="3" customFormat="1" x14ac:dyDescent="0.2">
      <c r="A263" s="183"/>
      <c r="B263" s="182"/>
      <c r="C263" s="182"/>
      <c r="D263" s="182"/>
      <c r="E263" s="182"/>
      <c r="F263" s="184"/>
      <c r="G263" s="184"/>
      <c r="H263" s="182"/>
      <c r="I263" s="182"/>
      <c r="J263" s="185"/>
      <c r="K263" s="185"/>
      <c r="L263" s="185"/>
      <c r="M263" s="185"/>
      <c r="N263" s="185"/>
      <c r="O263" s="185"/>
      <c r="P263" s="185"/>
      <c r="Q263" s="186"/>
      <c r="R263" s="182"/>
      <c r="S263" s="13"/>
    </row>
    <row r="264" spans="1:19" s="3" customFormat="1" x14ac:dyDescent="0.2">
      <c r="A264" s="183"/>
      <c r="B264" s="182"/>
      <c r="C264" s="182"/>
      <c r="D264" s="182"/>
      <c r="E264" s="182"/>
      <c r="F264" s="184"/>
      <c r="G264" s="184"/>
      <c r="H264" s="182"/>
      <c r="I264" s="182"/>
      <c r="J264" s="185"/>
      <c r="K264" s="185"/>
      <c r="L264" s="185"/>
      <c r="M264" s="185"/>
      <c r="N264" s="185"/>
      <c r="O264" s="185"/>
      <c r="P264" s="185"/>
      <c r="Q264" s="186"/>
      <c r="R264" s="182"/>
      <c r="S264" s="13"/>
    </row>
    <row r="265" spans="1:19" s="3" customFormat="1" x14ac:dyDescent="0.2">
      <c r="A265" s="183"/>
      <c r="B265" s="182"/>
      <c r="C265" s="182"/>
      <c r="D265" s="182"/>
      <c r="E265" s="182"/>
      <c r="F265" s="184"/>
      <c r="G265" s="184"/>
      <c r="H265" s="182"/>
      <c r="I265" s="182"/>
      <c r="J265" s="185"/>
      <c r="K265" s="185"/>
      <c r="L265" s="185"/>
      <c r="M265" s="185"/>
      <c r="N265" s="185"/>
      <c r="O265" s="185"/>
      <c r="P265" s="185"/>
      <c r="Q265" s="186"/>
      <c r="R265" s="182"/>
      <c r="S265" s="13"/>
    </row>
    <row r="266" spans="1:19" s="3" customFormat="1" x14ac:dyDescent="0.2">
      <c r="A266" s="183"/>
      <c r="B266" s="182"/>
      <c r="C266" s="182"/>
      <c r="D266" s="182"/>
      <c r="E266" s="182"/>
      <c r="F266" s="184"/>
      <c r="G266" s="184"/>
      <c r="H266" s="182"/>
      <c r="I266" s="182"/>
      <c r="J266" s="185"/>
      <c r="K266" s="185"/>
      <c r="L266" s="185"/>
      <c r="M266" s="185"/>
      <c r="N266" s="185"/>
      <c r="O266" s="185"/>
      <c r="P266" s="185"/>
      <c r="Q266" s="186"/>
      <c r="R266" s="182"/>
      <c r="S266" s="13"/>
    </row>
    <row r="267" spans="1:19" s="3" customFormat="1" x14ac:dyDescent="0.2">
      <c r="A267" s="183"/>
      <c r="B267" s="182"/>
      <c r="C267" s="182"/>
      <c r="D267" s="182"/>
      <c r="E267" s="182"/>
      <c r="F267" s="184"/>
      <c r="G267" s="184"/>
      <c r="H267" s="182"/>
      <c r="I267" s="182"/>
      <c r="J267" s="185"/>
      <c r="K267" s="185"/>
      <c r="L267" s="185"/>
      <c r="M267" s="185"/>
      <c r="N267" s="185"/>
      <c r="O267" s="185"/>
      <c r="P267" s="185"/>
      <c r="Q267" s="186"/>
      <c r="R267" s="182"/>
      <c r="S267" s="13"/>
    </row>
    <row r="268" spans="1:19" s="3" customFormat="1" x14ac:dyDescent="0.2">
      <c r="A268" s="183"/>
      <c r="B268" s="182"/>
      <c r="C268" s="182"/>
      <c r="D268" s="182"/>
      <c r="E268" s="182"/>
      <c r="F268" s="184"/>
      <c r="G268" s="184"/>
      <c r="H268" s="182"/>
      <c r="I268" s="182"/>
      <c r="J268" s="185"/>
      <c r="K268" s="185"/>
      <c r="L268" s="185"/>
      <c r="M268" s="185"/>
      <c r="N268" s="185"/>
      <c r="O268" s="185"/>
      <c r="P268" s="185"/>
      <c r="Q268" s="186"/>
      <c r="R268" s="182"/>
      <c r="S268" s="13"/>
    </row>
    <row r="269" spans="1:19" s="3" customFormat="1" x14ac:dyDescent="0.2">
      <c r="A269" s="183"/>
      <c r="B269" s="182"/>
      <c r="C269" s="182"/>
      <c r="D269" s="182"/>
      <c r="E269" s="182"/>
      <c r="F269" s="184"/>
      <c r="G269" s="184"/>
      <c r="H269" s="182"/>
      <c r="I269" s="182"/>
      <c r="J269" s="185"/>
      <c r="K269" s="185"/>
      <c r="L269" s="185"/>
      <c r="M269" s="185"/>
      <c r="N269" s="185"/>
      <c r="O269" s="185"/>
      <c r="P269" s="185"/>
      <c r="Q269" s="186"/>
      <c r="R269" s="182"/>
      <c r="S269" s="13"/>
    </row>
    <row r="270" spans="1:19" s="3" customFormat="1" x14ac:dyDescent="0.2">
      <c r="A270" s="183"/>
      <c r="B270" s="182"/>
      <c r="C270" s="182"/>
      <c r="D270" s="182"/>
      <c r="E270" s="182"/>
      <c r="F270" s="184"/>
      <c r="G270" s="184"/>
      <c r="H270" s="182"/>
      <c r="I270" s="182"/>
      <c r="J270" s="185"/>
      <c r="K270" s="185"/>
      <c r="L270" s="185"/>
      <c r="M270" s="185"/>
      <c r="N270" s="185"/>
      <c r="O270" s="185"/>
      <c r="P270" s="185"/>
      <c r="Q270" s="186"/>
      <c r="R270" s="182"/>
      <c r="S270" s="13"/>
    </row>
    <row r="271" spans="1:19" s="3" customFormat="1" x14ac:dyDescent="0.2">
      <c r="A271" s="183"/>
      <c r="B271" s="182"/>
      <c r="C271" s="182"/>
      <c r="D271" s="182"/>
      <c r="E271" s="182"/>
      <c r="F271" s="184"/>
      <c r="G271" s="184"/>
      <c r="H271" s="182"/>
      <c r="I271" s="182"/>
      <c r="J271" s="185"/>
      <c r="K271" s="185"/>
      <c r="L271" s="185"/>
      <c r="M271" s="185"/>
      <c r="N271" s="185"/>
      <c r="O271" s="185"/>
      <c r="P271" s="185"/>
      <c r="Q271" s="186"/>
      <c r="R271" s="182"/>
      <c r="S271" s="13"/>
    </row>
    <row r="272" spans="1:19" s="3" customFormat="1" x14ac:dyDescent="0.2">
      <c r="A272" s="183"/>
      <c r="B272" s="182"/>
      <c r="C272" s="182"/>
      <c r="D272" s="182"/>
      <c r="E272" s="182"/>
      <c r="F272" s="184"/>
      <c r="G272" s="184"/>
      <c r="H272" s="182"/>
      <c r="I272" s="182"/>
      <c r="J272" s="185"/>
      <c r="K272" s="185"/>
      <c r="L272" s="185"/>
      <c r="M272" s="185"/>
      <c r="N272" s="185"/>
      <c r="O272" s="185"/>
      <c r="P272" s="185"/>
      <c r="Q272" s="186"/>
      <c r="R272" s="182"/>
      <c r="S272" s="13"/>
    </row>
    <row r="273" spans="1:19" s="3" customFormat="1" x14ac:dyDescent="0.2">
      <c r="A273" s="183"/>
      <c r="B273" s="182"/>
      <c r="C273" s="182"/>
      <c r="D273" s="182"/>
      <c r="E273" s="182"/>
      <c r="F273" s="184"/>
      <c r="G273" s="184"/>
      <c r="H273" s="182"/>
      <c r="I273" s="182"/>
      <c r="J273" s="185"/>
      <c r="K273" s="185"/>
      <c r="L273" s="185"/>
      <c r="M273" s="185"/>
      <c r="N273" s="185"/>
      <c r="O273" s="185"/>
      <c r="P273" s="185"/>
      <c r="Q273" s="186"/>
      <c r="R273" s="182"/>
      <c r="S273" s="13"/>
    </row>
    <row r="274" spans="1:19" s="3" customFormat="1" x14ac:dyDescent="0.2">
      <c r="A274" s="183"/>
      <c r="B274" s="182"/>
      <c r="C274" s="182"/>
      <c r="D274" s="182"/>
      <c r="E274" s="182"/>
      <c r="F274" s="184"/>
      <c r="G274" s="184"/>
      <c r="H274" s="182"/>
      <c r="I274" s="182"/>
      <c r="J274" s="185"/>
      <c r="K274" s="185"/>
      <c r="L274" s="185"/>
      <c r="M274" s="185"/>
      <c r="N274" s="185"/>
      <c r="O274" s="185"/>
      <c r="P274" s="185"/>
      <c r="Q274" s="186"/>
      <c r="R274" s="182"/>
      <c r="S274" s="13"/>
    </row>
    <row r="275" spans="1:19" s="3" customFormat="1" x14ac:dyDescent="0.2">
      <c r="A275" s="183"/>
      <c r="B275" s="182"/>
      <c r="C275" s="182"/>
      <c r="D275" s="182"/>
      <c r="E275" s="182"/>
      <c r="F275" s="184"/>
      <c r="G275" s="184"/>
      <c r="H275" s="182"/>
      <c r="I275" s="182"/>
      <c r="J275" s="185"/>
      <c r="K275" s="185"/>
      <c r="L275" s="185"/>
      <c r="M275" s="185"/>
      <c r="N275" s="185"/>
      <c r="O275" s="185"/>
      <c r="P275" s="185"/>
      <c r="Q275" s="186"/>
      <c r="R275" s="182"/>
      <c r="S275" s="13"/>
    </row>
    <row r="276" spans="1:19" s="3" customFormat="1" x14ac:dyDescent="0.2">
      <c r="A276" s="183"/>
      <c r="B276" s="182"/>
      <c r="C276" s="182"/>
      <c r="D276" s="182"/>
      <c r="E276" s="182"/>
      <c r="F276" s="184"/>
      <c r="G276" s="184"/>
      <c r="H276" s="182"/>
      <c r="I276" s="182"/>
      <c r="J276" s="185"/>
      <c r="K276" s="185"/>
      <c r="L276" s="185"/>
      <c r="M276" s="185"/>
      <c r="N276" s="185"/>
      <c r="O276" s="185"/>
      <c r="P276" s="185"/>
      <c r="Q276" s="186"/>
      <c r="R276" s="182"/>
      <c r="S276" s="13"/>
    </row>
    <row r="277" spans="1:19" s="3" customFormat="1" x14ac:dyDescent="0.2">
      <c r="A277" s="183"/>
      <c r="B277" s="182"/>
      <c r="C277" s="182"/>
      <c r="D277" s="182"/>
      <c r="E277" s="182"/>
      <c r="F277" s="184"/>
      <c r="G277" s="184"/>
      <c r="H277" s="182"/>
      <c r="I277" s="182"/>
      <c r="J277" s="185"/>
      <c r="K277" s="185"/>
      <c r="L277" s="185"/>
      <c r="M277" s="185"/>
      <c r="N277" s="185"/>
      <c r="O277" s="185"/>
      <c r="P277" s="185"/>
      <c r="Q277" s="186"/>
      <c r="R277" s="182"/>
      <c r="S277" s="13"/>
    </row>
    <row r="278" spans="1:19" s="3" customFormat="1" x14ac:dyDescent="0.2">
      <c r="A278" s="183"/>
      <c r="B278" s="182"/>
      <c r="C278" s="182"/>
      <c r="D278" s="182"/>
      <c r="E278" s="182"/>
      <c r="F278" s="184"/>
      <c r="G278" s="184"/>
      <c r="H278" s="182"/>
      <c r="I278" s="182"/>
      <c r="J278" s="185"/>
      <c r="K278" s="185"/>
      <c r="L278" s="185"/>
      <c r="M278" s="185"/>
      <c r="N278" s="185"/>
      <c r="O278" s="185"/>
      <c r="P278" s="185"/>
      <c r="Q278" s="186"/>
      <c r="R278" s="182"/>
      <c r="S278" s="13"/>
    </row>
    <row r="279" spans="1:19" s="3" customFormat="1" x14ac:dyDescent="0.2">
      <c r="A279" s="183"/>
      <c r="B279" s="182"/>
      <c r="C279" s="182"/>
      <c r="D279" s="182"/>
      <c r="E279" s="182"/>
      <c r="F279" s="184"/>
      <c r="G279" s="184"/>
      <c r="H279" s="182"/>
      <c r="I279" s="182"/>
      <c r="J279" s="185"/>
      <c r="K279" s="185"/>
      <c r="L279" s="185"/>
      <c r="M279" s="185"/>
      <c r="N279" s="185"/>
      <c r="O279" s="185"/>
      <c r="P279" s="185"/>
      <c r="Q279" s="186"/>
      <c r="R279" s="182"/>
      <c r="S279" s="13"/>
    </row>
    <row r="280" spans="1:19" s="3" customFormat="1" x14ac:dyDescent="0.2">
      <c r="A280" s="183"/>
      <c r="B280" s="182"/>
      <c r="C280" s="182"/>
      <c r="D280" s="182"/>
      <c r="E280" s="182"/>
      <c r="F280" s="184"/>
      <c r="G280" s="184"/>
      <c r="H280" s="182"/>
      <c r="I280" s="182"/>
      <c r="J280" s="185"/>
      <c r="K280" s="185"/>
      <c r="L280" s="185"/>
      <c r="M280" s="185"/>
      <c r="N280" s="185"/>
      <c r="O280" s="185"/>
      <c r="P280" s="185"/>
      <c r="Q280" s="186"/>
      <c r="R280" s="182"/>
      <c r="S280" s="13"/>
    </row>
    <row r="281" spans="1:19" s="3" customFormat="1" x14ac:dyDescent="0.2">
      <c r="A281" s="183"/>
      <c r="B281" s="182"/>
      <c r="C281" s="182"/>
      <c r="D281" s="182"/>
      <c r="E281" s="182"/>
      <c r="F281" s="184"/>
      <c r="G281" s="184"/>
      <c r="H281" s="182"/>
      <c r="I281" s="182"/>
      <c r="J281" s="185"/>
      <c r="K281" s="185"/>
      <c r="L281" s="185"/>
      <c r="M281" s="185"/>
      <c r="N281" s="185"/>
      <c r="O281" s="185"/>
      <c r="P281" s="185"/>
      <c r="Q281" s="186"/>
      <c r="R281" s="182"/>
      <c r="S281" s="13"/>
    </row>
    <row r="282" spans="1:19" s="3" customFormat="1" x14ac:dyDescent="0.2">
      <c r="A282" s="183"/>
      <c r="B282" s="182"/>
      <c r="C282" s="182"/>
      <c r="D282" s="182"/>
      <c r="E282" s="182"/>
      <c r="F282" s="184"/>
      <c r="G282" s="184"/>
      <c r="H282" s="182"/>
      <c r="I282" s="182"/>
      <c r="J282" s="185"/>
      <c r="K282" s="185"/>
      <c r="L282" s="185"/>
      <c r="M282" s="185"/>
      <c r="N282" s="185"/>
      <c r="O282" s="185"/>
      <c r="P282" s="185"/>
      <c r="Q282" s="186"/>
      <c r="R282" s="182"/>
      <c r="S282" s="13"/>
    </row>
    <row r="283" spans="1:19" s="3" customFormat="1" x14ac:dyDescent="0.2">
      <c r="A283" s="183"/>
      <c r="B283" s="182"/>
      <c r="C283" s="182"/>
      <c r="D283" s="182"/>
      <c r="E283" s="182"/>
      <c r="F283" s="184"/>
      <c r="G283" s="184"/>
      <c r="H283" s="182"/>
      <c r="I283" s="182"/>
      <c r="J283" s="185"/>
      <c r="K283" s="185"/>
      <c r="L283" s="185"/>
      <c r="M283" s="185"/>
      <c r="N283" s="185"/>
      <c r="O283" s="185"/>
      <c r="P283" s="185"/>
      <c r="Q283" s="186"/>
      <c r="R283" s="182"/>
      <c r="S283" s="13"/>
    </row>
    <row r="284" spans="1:19" s="3" customFormat="1" x14ac:dyDescent="0.2">
      <c r="A284" s="183"/>
      <c r="B284" s="182"/>
      <c r="C284" s="182"/>
      <c r="D284" s="182"/>
      <c r="E284" s="182"/>
      <c r="F284" s="184"/>
      <c r="G284" s="184"/>
      <c r="H284" s="182"/>
      <c r="I284" s="182"/>
      <c r="J284" s="185"/>
      <c r="K284" s="185"/>
      <c r="L284" s="185"/>
      <c r="M284" s="185"/>
      <c r="N284" s="185"/>
      <c r="O284" s="185"/>
      <c r="P284" s="185"/>
      <c r="Q284" s="186"/>
      <c r="R284" s="182"/>
      <c r="S284" s="13"/>
    </row>
    <row r="285" spans="1:19" s="3" customFormat="1" x14ac:dyDescent="0.2">
      <c r="A285" s="183"/>
      <c r="B285" s="182"/>
      <c r="C285" s="182"/>
      <c r="D285" s="182"/>
      <c r="E285" s="182"/>
      <c r="F285" s="184"/>
      <c r="G285" s="184"/>
      <c r="H285" s="182"/>
      <c r="I285" s="182"/>
      <c r="J285" s="185"/>
      <c r="K285" s="185"/>
      <c r="L285" s="185"/>
      <c r="M285" s="185"/>
      <c r="N285" s="185"/>
      <c r="O285" s="185"/>
      <c r="P285" s="185"/>
      <c r="Q285" s="186"/>
      <c r="R285" s="182"/>
      <c r="S285" s="13"/>
    </row>
    <row r="286" spans="1:19" s="3" customFormat="1" x14ac:dyDescent="0.2">
      <c r="A286" s="183"/>
      <c r="B286" s="182"/>
      <c r="C286" s="182"/>
      <c r="D286" s="182"/>
      <c r="E286" s="182"/>
      <c r="F286" s="184"/>
      <c r="G286" s="184"/>
      <c r="H286" s="182"/>
      <c r="I286" s="182"/>
      <c r="J286" s="185"/>
      <c r="K286" s="185"/>
      <c r="L286" s="185"/>
      <c r="M286" s="185"/>
      <c r="N286" s="185"/>
      <c r="O286" s="185"/>
      <c r="P286" s="185"/>
      <c r="Q286" s="186"/>
      <c r="R286" s="182"/>
      <c r="S286" s="13"/>
    </row>
    <row r="287" spans="1:19" s="3" customFormat="1" x14ac:dyDescent="0.2">
      <c r="A287" s="183"/>
      <c r="B287" s="182"/>
      <c r="C287" s="182"/>
      <c r="D287" s="182"/>
      <c r="E287" s="182"/>
      <c r="F287" s="184"/>
      <c r="G287" s="184"/>
      <c r="H287" s="182"/>
      <c r="I287" s="182"/>
      <c r="J287" s="185"/>
      <c r="K287" s="185"/>
      <c r="L287" s="185"/>
      <c r="M287" s="185"/>
      <c r="N287" s="185"/>
      <c r="O287" s="185"/>
      <c r="P287" s="185"/>
      <c r="Q287" s="186"/>
      <c r="R287" s="182"/>
      <c r="S287" s="13"/>
    </row>
    <row r="288" spans="1:19" s="3" customFormat="1" x14ac:dyDescent="0.2">
      <c r="A288" s="183"/>
      <c r="B288" s="182"/>
      <c r="C288" s="182"/>
      <c r="D288" s="182"/>
      <c r="E288" s="182"/>
      <c r="F288" s="184"/>
      <c r="G288" s="184"/>
      <c r="H288" s="182"/>
      <c r="I288" s="182"/>
      <c r="J288" s="185"/>
      <c r="K288" s="185"/>
      <c r="L288" s="185"/>
      <c r="M288" s="185"/>
      <c r="N288" s="185"/>
      <c r="O288" s="185"/>
      <c r="P288" s="185"/>
      <c r="Q288" s="186"/>
      <c r="R288" s="182"/>
      <c r="S288" s="13"/>
    </row>
    <row r="289" spans="1:19" s="3" customFormat="1" x14ac:dyDescent="0.2">
      <c r="A289" s="183"/>
      <c r="B289" s="182"/>
      <c r="C289" s="182"/>
      <c r="D289" s="182"/>
      <c r="E289" s="182"/>
      <c r="F289" s="184"/>
      <c r="G289" s="184"/>
      <c r="H289" s="182"/>
      <c r="I289" s="182"/>
      <c r="J289" s="185"/>
      <c r="K289" s="185"/>
      <c r="L289" s="185"/>
      <c r="M289" s="185"/>
      <c r="N289" s="185"/>
      <c r="O289" s="185"/>
      <c r="P289" s="185"/>
      <c r="Q289" s="186"/>
      <c r="R289" s="182"/>
      <c r="S289" s="13"/>
    </row>
    <row r="290" spans="1:19" s="3" customFormat="1" x14ac:dyDescent="0.2">
      <c r="A290" s="183"/>
      <c r="B290" s="182"/>
      <c r="C290" s="182"/>
      <c r="D290" s="182"/>
      <c r="E290" s="182"/>
      <c r="F290" s="184"/>
      <c r="G290" s="184"/>
      <c r="H290" s="182"/>
      <c r="I290" s="182"/>
      <c r="J290" s="185"/>
      <c r="K290" s="185"/>
      <c r="L290" s="185"/>
      <c r="M290" s="185"/>
      <c r="N290" s="185"/>
      <c r="O290" s="185"/>
      <c r="P290" s="185"/>
      <c r="Q290" s="186"/>
      <c r="R290" s="182"/>
      <c r="S290" s="13"/>
    </row>
    <row r="291" spans="1:19" s="3" customFormat="1" x14ac:dyDescent="0.2">
      <c r="A291" s="183"/>
      <c r="B291" s="182"/>
      <c r="C291" s="182"/>
      <c r="D291" s="182"/>
      <c r="E291" s="182"/>
      <c r="F291" s="184"/>
      <c r="G291" s="184"/>
      <c r="H291" s="182"/>
      <c r="I291" s="182"/>
      <c r="J291" s="185"/>
      <c r="K291" s="185"/>
      <c r="L291" s="185"/>
      <c r="M291" s="185"/>
      <c r="N291" s="185"/>
      <c r="O291" s="185"/>
      <c r="P291" s="185"/>
      <c r="Q291" s="186"/>
      <c r="R291" s="182"/>
      <c r="S291" s="13"/>
    </row>
    <row r="292" spans="1:19" s="3" customFormat="1" x14ac:dyDescent="0.2">
      <c r="A292" s="183"/>
      <c r="B292" s="182"/>
      <c r="C292" s="182"/>
      <c r="D292" s="182"/>
      <c r="E292" s="182"/>
      <c r="F292" s="184"/>
      <c r="G292" s="184"/>
      <c r="H292" s="182"/>
      <c r="I292" s="182"/>
      <c r="J292" s="185"/>
      <c r="K292" s="185"/>
      <c r="L292" s="185"/>
      <c r="M292" s="185"/>
      <c r="N292" s="185"/>
      <c r="O292" s="185"/>
      <c r="P292" s="185"/>
      <c r="Q292" s="186"/>
      <c r="R292" s="182"/>
      <c r="S292" s="13"/>
    </row>
    <row r="293" spans="1:19" s="3" customFormat="1" x14ac:dyDescent="0.2">
      <c r="A293" s="183"/>
      <c r="B293" s="182"/>
      <c r="C293" s="182"/>
      <c r="D293" s="182"/>
      <c r="E293" s="182"/>
      <c r="F293" s="184"/>
      <c r="G293" s="184"/>
      <c r="H293" s="182"/>
      <c r="I293" s="182"/>
      <c r="J293" s="185"/>
      <c r="K293" s="185"/>
      <c r="L293" s="185"/>
      <c r="M293" s="185"/>
      <c r="N293" s="185"/>
      <c r="O293" s="185"/>
      <c r="P293" s="185"/>
      <c r="Q293" s="186"/>
      <c r="R293" s="182"/>
      <c r="S293" s="13"/>
    </row>
    <row r="294" spans="1:19" s="3" customFormat="1" x14ac:dyDescent="0.2">
      <c r="A294" s="183"/>
      <c r="B294" s="182"/>
      <c r="C294" s="182"/>
      <c r="D294" s="182"/>
      <c r="E294" s="182"/>
      <c r="F294" s="184"/>
      <c r="G294" s="184"/>
      <c r="H294" s="182"/>
      <c r="I294" s="182"/>
      <c r="J294" s="185"/>
      <c r="K294" s="185"/>
      <c r="L294" s="185"/>
      <c r="M294" s="185"/>
      <c r="N294" s="185"/>
      <c r="O294" s="185"/>
      <c r="P294" s="185"/>
      <c r="Q294" s="186"/>
      <c r="R294" s="182"/>
      <c r="S294" s="13"/>
    </row>
    <row r="295" spans="1:19" s="3" customFormat="1" x14ac:dyDescent="0.2">
      <c r="A295" s="183"/>
      <c r="B295" s="182"/>
      <c r="C295" s="182"/>
      <c r="D295" s="182"/>
      <c r="E295" s="182"/>
      <c r="F295" s="184"/>
      <c r="G295" s="184"/>
      <c r="H295" s="182"/>
      <c r="I295" s="182"/>
      <c r="J295" s="185"/>
      <c r="K295" s="185"/>
      <c r="L295" s="185"/>
      <c r="M295" s="185"/>
      <c r="N295" s="185"/>
      <c r="O295" s="185"/>
      <c r="P295" s="185"/>
      <c r="Q295" s="186"/>
      <c r="R295" s="182"/>
      <c r="S295" s="13"/>
    </row>
    <row r="296" spans="1:19" s="3" customFormat="1" x14ac:dyDescent="0.2">
      <c r="A296" s="183"/>
      <c r="B296" s="182"/>
      <c r="C296" s="182"/>
      <c r="D296" s="182"/>
      <c r="E296" s="182"/>
      <c r="F296" s="184"/>
      <c r="G296" s="184"/>
      <c r="H296" s="182"/>
      <c r="I296" s="182"/>
      <c r="J296" s="185"/>
      <c r="K296" s="185"/>
      <c r="L296" s="185"/>
      <c r="M296" s="185"/>
      <c r="N296" s="185"/>
      <c r="O296" s="185"/>
      <c r="P296" s="185"/>
      <c r="Q296" s="186"/>
      <c r="R296" s="182"/>
      <c r="S296" s="13"/>
    </row>
    <row r="297" spans="1:19" s="3" customFormat="1" x14ac:dyDescent="0.2">
      <c r="A297" s="183"/>
      <c r="B297" s="182"/>
      <c r="C297" s="182"/>
      <c r="D297" s="182"/>
      <c r="E297" s="182"/>
      <c r="F297" s="184"/>
      <c r="G297" s="184"/>
      <c r="H297" s="182"/>
      <c r="I297" s="182"/>
      <c r="J297" s="185"/>
      <c r="K297" s="185"/>
      <c r="L297" s="185"/>
      <c r="M297" s="185"/>
      <c r="N297" s="185"/>
      <c r="O297" s="185"/>
      <c r="P297" s="185"/>
      <c r="Q297" s="186"/>
      <c r="R297" s="182"/>
      <c r="S297" s="13"/>
    </row>
    <row r="298" spans="1:19" s="3" customFormat="1" x14ac:dyDescent="0.2">
      <c r="A298" s="183"/>
      <c r="B298" s="182"/>
      <c r="C298" s="182"/>
      <c r="D298" s="182"/>
      <c r="E298" s="182"/>
      <c r="F298" s="184"/>
      <c r="G298" s="184"/>
      <c r="H298" s="182"/>
      <c r="I298" s="182"/>
      <c r="J298" s="185"/>
      <c r="K298" s="185"/>
      <c r="L298" s="185"/>
      <c r="M298" s="185"/>
      <c r="N298" s="185"/>
      <c r="O298" s="185"/>
      <c r="P298" s="185"/>
      <c r="Q298" s="186"/>
      <c r="R298" s="182"/>
      <c r="S298" s="13"/>
    </row>
    <row r="299" spans="1:19" s="3" customFormat="1" x14ac:dyDescent="0.2">
      <c r="A299" s="183"/>
      <c r="B299" s="182"/>
      <c r="C299" s="182"/>
      <c r="D299" s="182"/>
      <c r="E299" s="182"/>
      <c r="F299" s="184"/>
      <c r="G299" s="184"/>
      <c r="H299" s="182"/>
      <c r="I299" s="182"/>
      <c r="J299" s="185"/>
      <c r="K299" s="185"/>
      <c r="L299" s="185"/>
      <c r="M299" s="185"/>
      <c r="N299" s="185"/>
      <c r="O299" s="185"/>
      <c r="P299" s="185"/>
      <c r="Q299" s="186"/>
      <c r="R299" s="182"/>
      <c r="S299" s="13"/>
    </row>
    <row r="300" spans="1:19" s="3" customFormat="1" x14ac:dyDescent="0.2">
      <c r="A300" s="183"/>
      <c r="B300" s="182"/>
      <c r="C300" s="182"/>
      <c r="D300" s="182"/>
      <c r="E300" s="182"/>
      <c r="F300" s="184"/>
      <c r="G300" s="184"/>
      <c r="H300" s="182"/>
      <c r="I300" s="182"/>
      <c r="J300" s="185"/>
      <c r="K300" s="185"/>
      <c r="L300" s="185"/>
      <c r="M300" s="185"/>
      <c r="N300" s="185"/>
      <c r="O300" s="185"/>
      <c r="P300" s="185"/>
      <c r="Q300" s="186"/>
      <c r="R300" s="182"/>
      <c r="S300" s="13"/>
    </row>
    <row r="301" spans="1:19" s="3" customFormat="1" x14ac:dyDescent="0.2">
      <c r="A301" s="183"/>
      <c r="B301" s="182"/>
      <c r="C301" s="182"/>
      <c r="D301" s="182"/>
      <c r="E301" s="182"/>
      <c r="F301" s="184"/>
      <c r="G301" s="184"/>
      <c r="H301" s="182"/>
      <c r="I301" s="182"/>
      <c r="J301" s="185"/>
      <c r="K301" s="185"/>
      <c r="L301" s="185"/>
      <c r="M301" s="185"/>
      <c r="N301" s="185"/>
      <c r="O301" s="185"/>
      <c r="P301" s="185"/>
      <c r="Q301" s="186"/>
      <c r="R301" s="182"/>
      <c r="S301" s="13"/>
    </row>
    <row r="302" spans="1:19" s="3" customFormat="1" x14ac:dyDescent="0.2">
      <c r="A302" s="183"/>
      <c r="B302" s="182"/>
      <c r="C302" s="182"/>
      <c r="D302" s="182"/>
      <c r="E302" s="182"/>
      <c r="F302" s="184"/>
      <c r="G302" s="184"/>
      <c r="H302" s="182"/>
      <c r="I302" s="182"/>
      <c r="J302" s="185"/>
      <c r="K302" s="185"/>
      <c r="L302" s="185"/>
      <c r="M302" s="185"/>
      <c r="N302" s="185"/>
      <c r="O302" s="185"/>
      <c r="P302" s="185"/>
      <c r="Q302" s="186"/>
      <c r="R302" s="182"/>
      <c r="S302" s="13"/>
    </row>
    <row r="303" spans="1:19" s="3" customFormat="1" x14ac:dyDescent="0.2">
      <c r="A303" s="183"/>
      <c r="B303" s="182"/>
      <c r="C303" s="182"/>
      <c r="D303" s="182"/>
      <c r="E303" s="182"/>
      <c r="F303" s="184"/>
      <c r="G303" s="184"/>
      <c r="H303" s="182"/>
      <c r="I303" s="182"/>
      <c r="J303" s="185"/>
      <c r="K303" s="185"/>
      <c r="L303" s="185"/>
      <c r="M303" s="185"/>
      <c r="N303" s="185"/>
      <c r="O303" s="185"/>
      <c r="P303" s="185"/>
      <c r="Q303" s="186"/>
      <c r="R303" s="182"/>
      <c r="S303" s="13"/>
    </row>
    <row r="304" spans="1:19" s="3" customFormat="1" x14ac:dyDescent="0.2">
      <c r="A304" s="183"/>
      <c r="B304" s="182"/>
      <c r="C304" s="182"/>
      <c r="D304" s="182"/>
      <c r="E304" s="182"/>
      <c r="F304" s="184"/>
      <c r="G304" s="184"/>
      <c r="H304" s="182"/>
      <c r="I304" s="182"/>
      <c r="J304" s="185"/>
      <c r="K304" s="185"/>
      <c r="L304" s="185"/>
      <c r="M304" s="185"/>
      <c r="N304" s="185"/>
      <c r="O304" s="185"/>
      <c r="P304" s="185"/>
      <c r="Q304" s="186"/>
      <c r="R304" s="182"/>
      <c r="S304" s="13"/>
    </row>
    <row r="305" spans="1:19" s="3" customFormat="1" x14ac:dyDescent="0.2">
      <c r="A305" s="183"/>
      <c r="B305" s="182"/>
      <c r="C305" s="182"/>
      <c r="D305" s="182"/>
      <c r="E305" s="182"/>
      <c r="F305" s="184"/>
      <c r="G305" s="184"/>
      <c r="H305" s="182"/>
      <c r="I305" s="182"/>
      <c r="J305" s="185"/>
      <c r="K305" s="185"/>
      <c r="L305" s="185"/>
      <c r="M305" s="185"/>
      <c r="N305" s="185"/>
      <c r="O305" s="185"/>
      <c r="P305" s="185"/>
      <c r="Q305" s="186"/>
      <c r="R305" s="182"/>
      <c r="S305" s="13"/>
    </row>
    <row r="306" spans="1:19" s="3" customFormat="1" x14ac:dyDescent="0.2">
      <c r="A306" s="183"/>
      <c r="B306" s="182"/>
      <c r="C306" s="182"/>
      <c r="D306" s="182"/>
      <c r="E306" s="182"/>
      <c r="F306" s="184"/>
      <c r="G306" s="184"/>
      <c r="H306" s="182"/>
      <c r="I306" s="182"/>
      <c r="J306" s="185"/>
      <c r="K306" s="185"/>
      <c r="L306" s="185"/>
      <c r="M306" s="185"/>
      <c r="N306" s="185"/>
      <c r="O306" s="185"/>
      <c r="P306" s="185"/>
      <c r="Q306" s="186"/>
      <c r="R306" s="182"/>
      <c r="S306" s="13"/>
    </row>
    <row r="307" spans="1:19" s="3" customFormat="1" x14ac:dyDescent="0.2">
      <c r="A307" s="183"/>
      <c r="B307" s="182"/>
      <c r="C307" s="182"/>
      <c r="D307" s="182"/>
      <c r="E307" s="182"/>
      <c r="F307" s="184"/>
      <c r="G307" s="184"/>
      <c r="H307" s="182"/>
      <c r="I307" s="182"/>
      <c r="J307" s="185"/>
      <c r="K307" s="185"/>
      <c r="L307" s="185"/>
      <c r="M307" s="185"/>
      <c r="N307" s="185"/>
      <c r="O307" s="185"/>
      <c r="P307" s="185"/>
      <c r="Q307" s="186"/>
      <c r="R307" s="182"/>
      <c r="S307" s="13"/>
    </row>
    <row r="308" spans="1:19" s="3" customFormat="1" x14ac:dyDescent="0.2">
      <c r="A308" s="183"/>
      <c r="B308" s="182"/>
      <c r="C308" s="182"/>
      <c r="D308" s="182"/>
      <c r="E308" s="182"/>
      <c r="F308" s="184"/>
      <c r="G308" s="184"/>
      <c r="H308" s="182"/>
      <c r="I308" s="182"/>
      <c r="J308" s="185"/>
      <c r="K308" s="185"/>
      <c r="L308" s="185"/>
      <c r="M308" s="185"/>
      <c r="N308" s="185"/>
      <c r="O308" s="185"/>
      <c r="P308" s="185"/>
      <c r="Q308" s="186"/>
      <c r="R308" s="182"/>
      <c r="S308" s="13"/>
    </row>
    <row r="309" spans="1:19" s="3" customFormat="1" x14ac:dyDescent="0.2">
      <c r="A309" s="183"/>
      <c r="B309" s="182"/>
      <c r="C309" s="182"/>
      <c r="D309" s="182"/>
      <c r="E309" s="182"/>
      <c r="F309" s="184"/>
      <c r="G309" s="184"/>
      <c r="H309" s="182"/>
      <c r="I309" s="182"/>
      <c r="J309" s="185"/>
      <c r="K309" s="185"/>
      <c r="L309" s="185"/>
      <c r="M309" s="185"/>
      <c r="N309" s="185"/>
      <c r="O309" s="185"/>
      <c r="P309" s="185"/>
      <c r="Q309" s="186"/>
      <c r="R309" s="182"/>
      <c r="S309" s="13"/>
    </row>
    <row r="310" spans="1:19" s="3" customFormat="1" x14ac:dyDescent="0.2">
      <c r="A310" s="183"/>
      <c r="B310" s="182"/>
      <c r="C310" s="182"/>
      <c r="D310" s="182"/>
      <c r="E310" s="182"/>
      <c r="F310" s="184"/>
      <c r="G310" s="184"/>
      <c r="H310" s="182"/>
      <c r="I310" s="182"/>
      <c r="J310" s="185"/>
      <c r="K310" s="185"/>
      <c r="L310" s="185"/>
      <c r="M310" s="185"/>
      <c r="N310" s="185"/>
      <c r="O310" s="185"/>
      <c r="P310" s="185"/>
      <c r="Q310" s="186"/>
      <c r="R310" s="182"/>
      <c r="S310" s="13"/>
    </row>
    <row r="311" spans="1:19" s="3" customFormat="1" x14ac:dyDescent="0.2">
      <c r="A311" s="183"/>
      <c r="B311" s="182"/>
      <c r="C311" s="182"/>
      <c r="D311" s="182"/>
      <c r="E311" s="182"/>
      <c r="F311" s="184"/>
      <c r="G311" s="184"/>
      <c r="H311" s="182"/>
      <c r="I311" s="182"/>
      <c r="J311" s="185"/>
      <c r="K311" s="185"/>
      <c r="L311" s="185"/>
      <c r="M311" s="185"/>
      <c r="N311" s="185"/>
      <c r="O311" s="185"/>
      <c r="P311" s="185"/>
      <c r="Q311" s="186"/>
      <c r="R311" s="182"/>
      <c r="S311" s="13"/>
    </row>
    <row r="312" spans="1:19" s="3" customFormat="1" x14ac:dyDescent="0.2">
      <c r="A312" s="183"/>
      <c r="B312" s="182"/>
      <c r="C312" s="182"/>
      <c r="D312" s="182"/>
      <c r="E312" s="182"/>
      <c r="F312" s="184"/>
      <c r="G312" s="184"/>
      <c r="H312" s="182"/>
      <c r="I312" s="182"/>
      <c r="J312" s="185"/>
      <c r="K312" s="185"/>
      <c r="L312" s="185"/>
      <c r="M312" s="185"/>
      <c r="N312" s="185"/>
      <c r="O312" s="185"/>
      <c r="P312" s="185"/>
      <c r="Q312" s="186"/>
      <c r="R312" s="182"/>
      <c r="S312" s="13"/>
    </row>
    <row r="313" spans="1:19" s="3" customFormat="1" x14ac:dyDescent="0.2">
      <c r="A313" s="183"/>
      <c r="B313" s="182"/>
      <c r="C313" s="182"/>
      <c r="D313" s="182"/>
      <c r="E313" s="182"/>
      <c r="F313" s="184"/>
      <c r="G313" s="184"/>
      <c r="H313" s="182"/>
      <c r="I313" s="182"/>
      <c r="J313" s="185"/>
      <c r="K313" s="185"/>
      <c r="L313" s="185"/>
      <c r="M313" s="185"/>
      <c r="N313" s="185"/>
      <c r="O313" s="185"/>
      <c r="P313" s="185"/>
      <c r="Q313" s="186"/>
      <c r="R313" s="182"/>
      <c r="S313" s="13"/>
    </row>
    <row r="314" spans="1:19" s="3" customFormat="1" x14ac:dyDescent="0.2">
      <c r="A314" s="183"/>
      <c r="B314" s="182"/>
      <c r="C314" s="182"/>
      <c r="D314" s="182"/>
      <c r="E314" s="182"/>
      <c r="F314" s="184"/>
      <c r="G314" s="184"/>
      <c r="H314" s="182"/>
      <c r="I314" s="182"/>
      <c r="J314" s="185"/>
      <c r="K314" s="185"/>
      <c r="L314" s="185"/>
      <c r="M314" s="185"/>
      <c r="N314" s="185"/>
      <c r="O314" s="185"/>
      <c r="P314" s="185"/>
      <c r="Q314" s="186"/>
      <c r="R314" s="182"/>
      <c r="S314" s="13"/>
    </row>
    <row r="315" spans="1:19" s="3" customFormat="1" x14ac:dyDescent="0.2">
      <c r="A315" s="183"/>
      <c r="B315" s="182"/>
      <c r="C315" s="182"/>
      <c r="D315" s="182"/>
      <c r="E315" s="182"/>
      <c r="F315" s="184"/>
      <c r="G315" s="184"/>
      <c r="H315" s="182"/>
      <c r="I315" s="182"/>
      <c r="J315" s="185"/>
      <c r="K315" s="185"/>
      <c r="L315" s="185"/>
      <c r="M315" s="185"/>
      <c r="N315" s="185"/>
      <c r="O315" s="185"/>
      <c r="P315" s="185"/>
      <c r="Q315" s="186"/>
      <c r="R315" s="182"/>
      <c r="S315" s="13"/>
    </row>
    <row r="316" spans="1:19" s="3" customFormat="1" x14ac:dyDescent="0.2">
      <c r="A316" s="183"/>
      <c r="B316" s="182"/>
      <c r="C316" s="182"/>
      <c r="D316" s="182"/>
      <c r="E316" s="182"/>
      <c r="F316" s="184"/>
      <c r="G316" s="184"/>
      <c r="H316" s="182"/>
      <c r="I316" s="182"/>
      <c r="J316" s="185"/>
      <c r="K316" s="185"/>
      <c r="L316" s="185"/>
      <c r="M316" s="185"/>
      <c r="N316" s="185"/>
      <c r="O316" s="185"/>
      <c r="P316" s="185"/>
      <c r="Q316" s="186"/>
      <c r="R316" s="182"/>
      <c r="S316" s="13"/>
    </row>
    <row r="317" spans="1:19" s="3" customFormat="1" x14ac:dyDescent="0.2">
      <c r="A317" s="183"/>
      <c r="B317" s="182"/>
      <c r="C317" s="182"/>
      <c r="D317" s="182"/>
      <c r="E317" s="182"/>
      <c r="F317" s="184"/>
      <c r="G317" s="184"/>
      <c r="H317" s="182"/>
      <c r="I317" s="182"/>
      <c r="J317" s="185"/>
      <c r="K317" s="185"/>
      <c r="L317" s="185"/>
      <c r="M317" s="185"/>
      <c r="N317" s="185"/>
      <c r="O317" s="185"/>
      <c r="P317" s="185"/>
      <c r="Q317" s="186"/>
      <c r="R317" s="182"/>
      <c r="S317" s="13"/>
    </row>
    <row r="318" spans="1:19" s="3" customFormat="1" x14ac:dyDescent="0.2">
      <c r="A318" s="183"/>
      <c r="B318" s="182"/>
      <c r="C318" s="182"/>
      <c r="D318" s="182"/>
      <c r="E318" s="182"/>
      <c r="F318" s="184"/>
      <c r="G318" s="184"/>
      <c r="H318" s="182"/>
      <c r="I318" s="182"/>
      <c r="J318" s="185"/>
      <c r="K318" s="185"/>
      <c r="L318" s="185"/>
      <c r="M318" s="185"/>
      <c r="N318" s="185"/>
      <c r="O318" s="185"/>
      <c r="P318" s="185"/>
      <c r="Q318" s="186"/>
      <c r="R318" s="182"/>
      <c r="S318" s="13"/>
    </row>
    <row r="319" spans="1:19" s="3" customFormat="1" x14ac:dyDescent="0.2">
      <c r="A319" s="183"/>
      <c r="B319" s="182"/>
      <c r="C319" s="182"/>
      <c r="D319" s="182"/>
      <c r="E319" s="182"/>
      <c r="F319" s="184"/>
      <c r="G319" s="184"/>
      <c r="H319" s="182"/>
      <c r="I319" s="182"/>
      <c r="J319" s="185"/>
      <c r="K319" s="185"/>
      <c r="L319" s="185"/>
      <c r="M319" s="185"/>
      <c r="N319" s="185"/>
      <c r="O319" s="185"/>
      <c r="P319" s="185"/>
      <c r="Q319" s="186"/>
      <c r="R319" s="182"/>
      <c r="S319" s="13"/>
    </row>
    <row r="320" spans="1:19" s="3" customFormat="1" x14ac:dyDescent="0.2">
      <c r="A320" s="183"/>
      <c r="B320" s="182"/>
      <c r="C320" s="182"/>
      <c r="D320" s="182"/>
      <c r="E320" s="182"/>
      <c r="F320" s="184"/>
      <c r="G320" s="184"/>
      <c r="H320" s="182"/>
      <c r="I320" s="182"/>
      <c r="J320" s="185"/>
      <c r="K320" s="185"/>
      <c r="L320" s="185"/>
      <c r="M320" s="185"/>
      <c r="N320" s="185"/>
      <c r="O320" s="185"/>
      <c r="P320" s="185"/>
      <c r="Q320" s="186"/>
      <c r="R320" s="182"/>
      <c r="S320" s="13"/>
    </row>
    <row r="321" spans="1:19" s="3" customFormat="1" x14ac:dyDescent="0.2">
      <c r="A321" s="183"/>
      <c r="B321" s="182"/>
      <c r="C321" s="182"/>
      <c r="D321" s="182"/>
      <c r="E321" s="182"/>
      <c r="F321" s="184"/>
      <c r="G321" s="184"/>
      <c r="H321" s="182"/>
      <c r="I321" s="182"/>
      <c r="J321" s="185"/>
      <c r="K321" s="185"/>
      <c r="L321" s="185"/>
      <c r="M321" s="185"/>
      <c r="N321" s="185"/>
      <c r="O321" s="185"/>
      <c r="P321" s="185"/>
      <c r="Q321" s="186"/>
      <c r="R321" s="182"/>
      <c r="S321" s="13"/>
    </row>
    <row r="322" spans="1:19" s="3" customFormat="1" x14ac:dyDescent="0.2">
      <c r="A322" s="183"/>
      <c r="B322" s="182"/>
      <c r="C322" s="182"/>
      <c r="D322" s="182"/>
      <c r="E322" s="182"/>
      <c r="F322" s="184"/>
      <c r="G322" s="184"/>
      <c r="H322" s="182"/>
      <c r="I322" s="182"/>
      <c r="J322" s="185"/>
      <c r="K322" s="185"/>
      <c r="L322" s="185"/>
      <c r="M322" s="185"/>
      <c r="N322" s="185"/>
      <c r="O322" s="185"/>
      <c r="P322" s="185"/>
      <c r="Q322" s="186"/>
      <c r="R322" s="182"/>
      <c r="S322" s="13"/>
    </row>
    <row r="323" spans="1:19" s="3" customFormat="1" x14ac:dyDescent="0.2">
      <c r="A323" s="183"/>
      <c r="B323" s="182"/>
      <c r="C323" s="182"/>
      <c r="D323" s="182"/>
      <c r="E323" s="182"/>
      <c r="F323" s="184"/>
      <c r="G323" s="184"/>
      <c r="H323" s="182"/>
      <c r="I323" s="182"/>
      <c r="J323" s="185"/>
      <c r="K323" s="185"/>
      <c r="L323" s="185"/>
      <c r="M323" s="185"/>
      <c r="N323" s="185"/>
      <c r="O323" s="185"/>
      <c r="P323" s="185"/>
      <c r="Q323" s="186"/>
      <c r="R323" s="182"/>
      <c r="S323" s="13"/>
    </row>
    <row r="324" spans="1:19" s="3" customFormat="1" x14ac:dyDescent="0.2">
      <c r="A324" s="183"/>
      <c r="B324" s="182"/>
      <c r="C324" s="182"/>
      <c r="D324" s="182"/>
      <c r="E324" s="182"/>
      <c r="F324" s="184"/>
      <c r="G324" s="184"/>
      <c r="H324" s="182"/>
      <c r="I324" s="182"/>
      <c r="J324" s="185"/>
      <c r="K324" s="185"/>
      <c r="L324" s="185"/>
      <c r="M324" s="185"/>
      <c r="N324" s="185"/>
      <c r="O324" s="185"/>
      <c r="P324" s="185"/>
      <c r="Q324" s="186"/>
      <c r="R324" s="182"/>
      <c r="S324" s="13"/>
    </row>
    <row r="325" spans="1:19" s="3" customFormat="1" x14ac:dyDescent="0.2">
      <c r="A325" s="183"/>
      <c r="B325" s="182"/>
      <c r="C325" s="182"/>
      <c r="D325" s="182"/>
      <c r="E325" s="182"/>
      <c r="F325" s="184"/>
      <c r="G325" s="184"/>
      <c r="H325" s="182"/>
      <c r="I325" s="182"/>
      <c r="J325" s="185"/>
      <c r="K325" s="185"/>
      <c r="L325" s="185"/>
      <c r="M325" s="185"/>
      <c r="N325" s="185"/>
      <c r="O325" s="185"/>
      <c r="P325" s="185"/>
      <c r="Q325" s="186"/>
      <c r="R325" s="182"/>
      <c r="S325" s="13"/>
    </row>
    <row r="326" spans="1:19" s="3" customFormat="1" x14ac:dyDescent="0.2">
      <c r="A326" s="183"/>
      <c r="B326" s="182"/>
      <c r="C326" s="182"/>
      <c r="D326" s="182"/>
      <c r="E326" s="182"/>
      <c r="F326" s="184"/>
      <c r="G326" s="184"/>
      <c r="H326" s="182"/>
      <c r="I326" s="182"/>
      <c r="J326" s="185"/>
      <c r="K326" s="185"/>
      <c r="L326" s="185"/>
      <c r="M326" s="185"/>
      <c r="N326" s="185"/>
      <c r="O326" s="185"/>
      <c r="P326" s="185"/>
      <c r="Q326" s="186"/>
      <c r="R326" s="182"/>
      <c r="S326" s="13"/>
    </row>
    <row r="327" spans="1:19" s="3" customFormat="1" x14ac:dyDescent="0.2">
      <c r="A327" s="183"/>
      <c r="B327" s="182"/>
      <c r="C327" s="182"/>
      <c r="D327" s="182"/>
      <c r="E327" s="182"/>
      <c r="F327" s="184"/>
      <c r="G327" s="184"/>
      <c r="H327" s="182"/>
      <c r="I327" s="182"/>
      <c r="J327" s="185"/>
      <c r="K327" s="185"/>
      <c r="L327" s="185"/>
      <c r="M327" s="185"/>
      <c r="N327" s="185"/>
      <c r="O327" s="185"/>
      <c r="P327" s="185"/>
      <c r="Q327" s="186"/>
      <c r="R327" s="182"/>
      <c r="S327" s="13"/>
    </row>
    <row r="328" spans="1:19" s="3" customFormat="1" x14ac:dyDescent="0.2">
      <c r="A328" s="183"/>
      <c r="B328" s="182"/>
      <c r="C328" s="182"/>
      <c r="D328" s="182"/>
      <c r="E328" s="182"/>
      <c r="F328" s="184"/>
      <c r="G328" s="184"/>
      <c r="H328" s="182"/>
      <c r="I328" s="182"/>
      <c r="J328" s="185"/>
      <c r="K328" s="185"/>
      <c r="L328" s="185"/>
      <c r="M328" s="185"/>
      <c r="N328" s="185"/>
      <c r="O328" s="185"/>
      <c r="P328" s="185"/>
      <c r="Q328" s="186"/>
      <c r="R328" s="182"/>
      <c r="S328" s="13"/>
    </row>
    <row r="329" spans="1:19" s="3" customFormat="1" x14ac:dyDescent="0.2">
      <c r="A329" s="183"/>
      <c r="B329" s="182"/>
      <c r="C329" s="182"/>
      <c r="D329" s="182"/>
      <c r="E329" s="182"/>
      <c r="F329" s="184"/>
      <c r="G329" s="184"/>
      <c r="H329" s="182"/>
      <c r="I329" s="182"/>
      <c r="J329" s="185"/>
      <c r="K329" s="185"/>
      <c r="L329" s="185"/>
      <c r="M329" s="185"/>
      <c r="N329" s="185"/>
      <c r="O329" s="185"/>
      <c r="P329" s="185"/>
      <c r="Q329" s="186"/>
      <c r="R329" s="182"/>
      <c r="S329" s="13"/>
    </row>
    <row r="330" spans="1:19" s="3" customFormat="1" x14ac:dyDescent="0.2">
      <c r="A330" s="183"/>
      <c r="B330" s="182"/>
      <c r="C330" s="182"/>
      <c r="D330" s="182"/>
      <c r="E330" s="182"/>
      <c r="F330" s="184"/>
      <c r="G330" s="184"/>
      <c r="H330" s="182"/>
      <c r="I330" s="182"/>
      <c r="J330" s="185"/>
      <c r="K330" s="185"/>
      <c r="L330" s="185"/>
      <c r="M330" s="185"/>
      <c r="N330" s="185"/>
      <c r="O330" s="185"/>
      <c r="P330" s="185"/>
      <c r="Q330" s="186"/>
      <c r="R330" s="182"/>
      <c r="S330" s="13"/>
    </row>
    <row r="331" spans="1:19" s="3" customFormat="1" x14ac:dyDescent="0.2">
      <c r="A331" s="183"/>
      <c r="B331" s="182"/>
      <c r="C331" s="182"/>
      <c r="D331" s="182"/>
      <c r="E331" s="182"/>
      <c r="F331" s="184"/>
      <c r="G331" s="184"/>
      <c r="H331" s="182"/>
      <c r="I331" s="182"/>
      <c r="J331" s="185"/>
      <c r="K331" s="185"/>
      <c r="L331" s="185"/>
      <c r="M331" s="185"/>
      <c r="N331" s="185"/>
      <c r="O331" s="185"/>
      <c r="P331" s="185"/>
      <c r="Q331" s="186"/>
      <c r="R331" s="182"/>
      <c r="S331" s="13"/>
    </row>
    <row r="332" spans="1:19" s="3" customFormat="1" x14ac:dyDescent="0.2">
      <c r="A332" s="183"/>
      <c r="B332" s="182"/>
      <c r="C332" s="182"/>
      <c r="D332" s="182"/>
      <c r="E332" s="182"/>
      <c r="F332" s="184"/>
      <c r="G332" s="184"/>
      <c r="H332" s="182"/>
      <c r="I332" s="182"/>
      <c r="J332" s="185"/>
      <c r="K332" s="185"/>
      <c r="L332" s="185"/>
      <c r="M332" s="185"/>
      <c r="N332" s="185"/>
      <c r="O332" s="185"/>
      <c r="P332" s="185"/>
      <c r="Q332" s="186"/>
      <c r="R332" s="182"/>
      <c r="S332" s="13"/>
    </row>
    <row r="333" spans="1:19" s="3" customFormat="1" x14ac:dyDescent="0.2">
      <c r="A333" s="183"/>
      <c r="B333" s="182"/>
      <c r="C333" s="182"/>
      <c r="D333" s="182"/>
      <c r="E333" s="182"/>
      <c r="F333" s="184"/>
      <c r="G333" s="184"/>
      <c r="H333" s="182"/>
      <c r="I333" s="182"/>
      <c r="J333" s="185"/>
      <c r="K333" s="185"/>
      <c r="L333" s="185"/>
      <c r="M333" s="185"/>
      <c r="N333" s="185"/>
      <c r="O333" s="185"/>
      <c r="P333" s="185"/>
      <c r="Q333" s="186"/>
      <c r="R333" s="182"/>
      <c r="S333" s="13"/>
    </row>
    <row r="334" spans="1:19" s="3" customFormat="1" x14ac:dyDescent="0.2">
      <c r="A334" s="183"/>
      <c r="B334" s="182"/>
      <c r="C334" s="182"/>
      <c r="D334" s="182"/>
      <c r="E334" s="182"/>
      <c r="F334" s="184"/>
      <c r="G334" s="184"/>
      <c r="H334" s="182"/>
      <c r="I334" s="182"/>
      <c r="J334" s="185"/>
      <c r="K334" s="185"/>
      <c r="L334" s="185"/>
      <c r="M334" s="185"/>
      <c r="N334" s="185"/>
      <c r="O334" s="185"/>
      <c r="P334" s="185"/>
      <c r="Q334" s="186"/>
      <c r="R334" s="182"/>
      <c r="S334" s="13"/>
    </row>
    <row r="335" spans="1:19" s="3" customFormat="1" x14ac:dyDescent="0.2">
      <c r="A335" s="183"/>
      <c r="B335" s="182"/>
      <c r="C335" s="182"/>
      <c r="D335" s="182"/>
      <c r="E335" s="182"/>
      <c r="F335" s="184"/>
      <c r="G335" s="184"/>
      <c r="H335" s="182"/>
      <c r="I335" s="182"/>
      <c r="J335" s="185"/>
      <c r="K335" s="185"/>
      <c r="L335" s="185"/>
      <c r="M335" s="185"/>
      <c r="N335" s="185"/>
      <c r="O335" s="185"/>
      <c r="P335" s="185"/>
      <c r="Q335" s="186"/>
      <c r="R335" s="182"/>
      <c r="S335" s="13"/>
    </row>
    <row r="336" spans="1:19" s="3" customFormat="1" x14ac:dyDescent="0.2">
      <c r="A336" s="183"/>
      <c r="B336" s="182"/>
      <c r="C336" s="182"/>
      <c r="D336" s="182"/>
      <c r="E336" s="182"/>
      <c r="F336" s="184"/>
      <c r="G336" s="184"/>
      <c r="H336" s="182"/>
      <c r="I336" s="182"/>
      <c r="J336" s="185"/>
      <c r="K336" s="185"/>
      <c r="L336" s="185"/>
      <c r="M336" s="185"/>
      <c r="N336" s="185"/>
      <c r="O336" s="185"/>
      <c r="P336" s="185"/>
      <c r="Q336" s="186"/>
      <c r="R336" s="182"/>
      <c r="S336" s="13"/>
    </row>
    <row r="337" spans="1:19" s="3" customFormat="1" x14ac:dyDescent="0.2">
      <c r="A337" s="183"/>
      <c r="B337" s="182"/>
      <c r="C337" s="182"/>
      <c r="D337" s="182"/>
      <c r="E337" s="182"/>
      <c r="F337" s="184"/>
      <c r="G337" s="184"/>
      <c r="H337" s="182"/>
      <c r="I337" s="182"/>
      <c r="J337" s="185"/>
      <c r="K337" s="185"/>
      <c r="L337" s="185"/>
      <c r="M337" s="185"/>
      <c r="N337" s="185"/>
      <c r="O337" s="185"/>
      <c r="P337" s="185"/>
      <c r="Q337" s="186"/>
      <c r="R337" s="182"/>
      <c r="S337" s="13"/>
    </row>
    <row r="338" spans="1:19" s="3" customFormat="1" x14ac:dyDescent="0.2">
      <c r="A338" s="183"/>
      <c r="B338" s="182"/>
      <c r="C338" s="182"/>
      <c r="D338" s="182"/>
      <c r="E338" s="182"/>
      <c r="F338" s="184"/>
      <c r="G338" s="184"/>
      <c r="H338" s="182"/>
      <c r="I338" s="182"/>
      <c r="J338" s="185"/>
      <c r="K338" s="185"/>
      <c r="L338" s="185"/>
      <c r="M338" s="185"/>
      <c r="N338" s="185"/>
      <c r="O338" s="185"/>
      <c r="P338" s="185"/>
      <c r="Q338" s="186"/>
      <c r="R338" s="182"/>
      <c r="S338" s="13"/>
    </row>
    <row r="339" spans="1:19" s="3" customFormat="1" x14ac:dyDescent="0.2">
      <c r="A339" s="183"/>
      <c r="B339" s="182"/>
      <c r="C339" s="182"/>
      <c r="D339" s="182"/>
      <c r="E339" s="182"/>
      <c r="F339" s="184"/>
      <c r="G339" s="184"/>
      <c r="H339" s="182"/>
      <c r="I339" s="182"/>
      <c r="J339" s="185"/>
      <c r="K339" s="185"/>
      <c r="L339" s="185"/>
      <c r="M339" s="185"/>
      <c r="N339" s="185"/>
      <c r="O339" s="185"/>
      <c r="P339" s="185"/>
      <c r="Q339" s="186"/>
      <c r="R339" s="182"/>
      <c r="S339" s="13"/>
    </row>
    <row r="340" spans="1:19" s="3" customFormat="1" x14ac:dyDescent="0.2">
      <c r="A340" s="183"/>
      <c r="B340" s="182"/>
      <c r="C340" s="182"/>
      <c r="D340" s="182"/>
      <c r="E340" s="182"/>
      <c r="F340" s="184"/>
      <c r="G340" s="184"/>
      <c r="H340" s="182"/>
      <c r="I340" s="182"/>
      <c r="J340" s="185"/>
      <c r="K340" s="185"/>
      <c r="L340" s="185"/>
      <c r="M340" s="185"/>
      <c r="N340" s="185"/>
      <c r="O340" s="185"/>
      <c r="P340" s="185"/>
      <c r="Q340" s="186"/>
      <c r="R340" s="182"/>
      <c r="S340" s="13"/>
    </row>
    <row r="341" spans="1:19" s="3" customFormat="1" x14ac:dyDescent="0.2">
      <c r="A341" s="183"/>
      <c r="B341" s="182"/>
      <c r="C341" s="182"/>
      <c r="D341" s="182"/>
      <c r="E341" s="182"/>
      <c r="F341" s="184"/>
      <c r="G341" s="184"/>
      <c r="H341" s="182"/>
      <c r="I341" s="182"/>
      <c r="J341" s="185"/>
      <c r="K341" s="185"/>
      <c r="L341" s="185"/>
      <c r="M341" s="185"/>
      <c r="N341" s="185"/>
      <c r="O341" s="185"/>
      <c r="P341" s="185"/>
      <c r="Q341" s="186"/>
      <c r="R341" s="182"/>
      <c r="S341" s="13"/>
    </row>
    <row r="342" spans="1:19" s="3" customFormat="1" x14ac:dyDescent="0.2">
      <c r="A342" s="183"/>
      <c r="B342" s="182"/>
      <c r="C342" s="182"/>
      <c r="D342" s="182"/>
      <c r="E342" s="182"/>
      <c r="F342" s="184"/>
      <c r="G342" s="184"/>
      <c r="H342" s="182"/>
      <c r="I342" s="182"/>
      <c r="J342" s="185"/>
      <c r="K342" s="185"/>
      <c r="L342" s="185"/>
      <c r="M342" s="185"/>
      <c r="N342" s="185"/>
      <c r="O342" s="185"/>
      <c r="P342" s="185"/>
      <c r="Q342" s="186"/>
      <c r="R342" s="182"/>
      <c r="S342" s="13"/>
    </row>
    <row r="343" spans="1:19" s="3" customFormat="1" x14ac:dyDescent="0.2">
      <c r="A343" s="183"/>
      <c r="B343" s="182"/>
      <c r="C343" s="182"/>
      <c r="D343" s="182"/>
      <c r="E343" s="182"/>
      <c r="F343" s="184"/>
      <c r="G343" s="184"/>
      <c r="H343" s="182"/>
      <c r="I343" s="182"/>
      <c r="J343" s="185"/>
      <c r="K343" s="185"/>
      <c r="L343" s="185"/>
      <c r="M343" s="185"/>
      <c r="N343" s="185"/>
      <c r="O343" s="185"/>
      <c r="P343" s="185"/>
      <c r="Q343" s="186"/>
      <c r="R343" s="182"/>
      <c r="S343" s="13"/>
    </row>
    <row r="344" spans="1:19" s="3" customFormat="1" x14ac:dyDescent="0.2">
      <c r="A344" s="183"/>
      <c r="B344" s="182"/>
      <c r="C344" s="182"/>
      <c r="D344" s="182"/>
      <c r="E344" s="182"/>
      <c r="F344" s="184"/>
      <c r="G344" s="184"/>
      <c r="H344" s="182"/>
      <c r="I344" s="182"/>
      <c r="J344" s="185"/>
      <c r="K344" s="185"/>
      <c r="L344" s="185"/>
      <c r="M344" s="185"/>
      <c r="N344" s="185"/>
      <c r="O344" s="185"/>
      <c r="P344" s="185"/>
      <c r="Q344" s="186"/>
      <c r="R344" s="182"/>
      <c r="S344" s="13"/>
    </row>
    <row r="345" spans="1:19" s="3" customFormat="1" x14ac:dyDescent="0.2">
      <c r="A345" s="183"/>
      <c r="B345" s="182"/>
      <c r="C345" s="182"/>
      <c r="D345" s="182"/>
      <c r="E345" s="182"/>
      <c r="F345" s="184"/>
      <c r="G345" s="184"/>
      <c r="H345" s="182"/>
      <c r="I345" s="182"/>
      <c r="J345" s="185"/>
      <c r="K345" s="185"/>
      <c r="L345" s="185"/>
      <c r="M345" s="185"/>
      <c r="N345" s="185"/>
      <c r="O345" s="185"/>
      <c r="P345" s="185"/>
      <c r="Q345" s="186"/>
      <c r="R345" s="182"/>
      <c r="S345" s="13"/>
    </row>
    <row r="346" spans="1:19" s="3" customFormat="1" x14ac:dyDescent="0.2">
      <c r="A346" s="183"/>
      <c r="B346" s="182"/>
      <c r="C346" s="182"/>
      <c r="D346" s="182"/>
      <c r="E346" s="182"/>
      <c r="F346" s="184"/>
      <c r="G346" s="184"/>
      <c r="H346" s="182"/>
      <c r="I346" s="182"/>
      <c r="J346" s="185"/>
      <c r="K346" s="185"/>
      <c r="L346" s="185"/>
      <c r="M346" s="185"/>
      <c r="N346" s="185"/>
      <c r="O346" s="185"/>
      <c r="P346" s="185"/>
      <c r="Q346" s="186"/>
      <c r="R346" s="182"/>
      <c r="S346" s="13"/>
    </row>
    <row r="347" spans="1:19" s="3" customFormat="1" x14ac:dyDescent="0.2">
      <c r="A347" s="183"/>
      <c r="B347" s="182"/>
      <c r="C347" s="182"/>
      <c r="D347" s="182"/>
      <c r="E347" s="182"/>
      <c r="F347" s="184"/>
      <c r="G347" s="184"/>
      <c r="H347" s="182"/>
      <c r="I347" s="182"/>
      <c r="J347" s="185"/>
      <c r="K347" s="185"/>
      <c r="L347" s="185"/>
      <c r="M347" s="185"/>
      <c r="N347" s="185"/>
      <c r="O347" s="185"/>
      <c r="P347" s="185"/>
      <c r="Q347" s="186"/>
      <c r="R347" s="182"/>
      <c r="S347" s="13"/>
    </row>
    <row r="348" spans="1:19" s="3" customFormat="1" x14ac:dyDescent="0.2">
      <c r="A348" s="183"/>
      <c r="B348" s="182"/>
      <c r="C348" s="182"/>
      <c r="D348" s="182"/>
      <c r="E348" s="182"/>
      <c r="F348" s="184"/>
      <c r="G348" s="184"/>
      <c r="H348" s="182"/>
      <c r="I348" s="182"/>
      <c r="J348" s="185"/>
      <c r="K348" s="185"/>
      <c r="L348" s="185"/>
      <c r="M348" s="185"/>
      <c r="N348" s="185"/>
      <c r="O348" s="185"/>
      <c r="P348" s="185"/>
      <c r="Q348" s="186"/>
      <c r="R348" s="182"/>
      <c r="S348" s="13"/>
    </row>
    <row r="349" spans="1:19" s="3" customFormat="1" x14ac:dyDescent="0.2">
      <c r="A349" s="183"/>
      <c r="B349" s="182"/>
      <c r="C349" s="182"/>
      <c r="D349" s="182"/>
      <c r="E349" s="182"/>
      <c r="F349" s="184"/>
      <c r="G349" s="184"/>
      <c r="H349" s="182"/>
      <c r="I349" s="182"/>
      <c r="J349" s="185"/>
      <c r="K349" s="185"/>
      <c r="L349" s="185"/>
      <c r="M349" s="185"/>
      <c r="N349" s="185"/>
      <c r="O349" s="185"/>
      <c r="P349" s="185"/>
      <c r="Q349" s="186"/>
      <c r="R349" s="182"/>
      <c r="S349" s="13"/>
    </row>
    <row r="350" spans="1:19" s="3" customFormat="1" x14ac:dyDescent="0.2">
      <c r="A350" s="183"/>
      <c r="B350" s="182"/>
      <c r="C350" s="182"/>
      <c r="D350" s="182"/>
      <c r="E350" s="182"/>
      <c r="F350" s="184"/>
      <c r="G350" s="184"/>
      <c r="H350" s="182"/>
      <c r="I350" s="182"/>
      <c r="J350" s="185"/>
      <c r="K350" s="185"/>
      <c r="L350" s="185"/>
      <c r="M350" s="185"/>
      <c r="N350" s="185"/>
      <c r="O350" s="185"/>
      <c r="P350" s="185"/>
      <c r="Q350" s="186"/>
      <c r="R350" s="182"/>
      <c r="S350" s="13"/>
    </row>
    <row r="351" spans="1:19" s="3" customFormat="1" x14ac:dyDescent="0.2">
      <c r="A351" s="183"/>
      <c r="B351" s="182"/>
      <c r="C351" s="182"/>
      <c r="D351" s="182"/>
      <c r="E351" s="182"/>
      <c r="F351" s="184"/>
      <c r="G351" s="184"/>
      <c r="H351" s="182"/>
      <c r="I351" s="182"/>
      <c r="J351" s="185"/>
      <c r="K351" s="185"/>
      <c r="L351" s="185"/>
      <c r="M351" s="185"/>
      <c r="N351" s="185"/>
      <c r="O351" s="185"/>
      <c r="P351" s="185"/>
      <c r="Q351" s="186"/>
      <c r="R351" s="182"/>
      <c r="S351" s="13"/>
    </row>
    <row r="352" spans="1:19" s="3" customFormat="1" x14ac:dyDescent="0.2">
      <c r="A352" s="183"/>
      <c r="B352" s="182"/>
      <c r="C352" s="182"/>
      <c r="D352" s="182"/>
      <c r="E352" s="182"/>
      <c r="F352" s="184"/>
      <c r="G352" s="184"/>
      <c r="H352" s="182"/>
      <c r="I352" s="182"/>
      <c r="J352" s="185"/>
      <c r="K352" s="185"/>
      <c r="L352" s="185"/>
      <c r="M352" s="185"/>
      <c r="N352" s="185"/>
      <c r="O352" s="185"/>
      <c r="P352" s="185"/>
      <c r="Q352" s="186"/>
      <c r="R352" s="182"/>
      <c r="S352" s="13"/>
    </row>
    <row r="353" spans="1:19" s="3" customFormat="1" x14ac:dyDescent="0.2">
      <c r="A353" s="183"/>
      <c r="B353" s="182"/>
      <c r="C353" s="182"/>
      <c r="D353" s="182"/>
      <c r="E353" s="182"/>
      <c r="F353" s="184"/>
      <c r="G353" s="184"/>
      <c r="H353" s="182"/>
      <c r="I353" s="182"/>
      <c r="J353" s="185"/>
      <c r="K353" s="185"/>
      <c r="L353" s="185"/>
      <c r="M353" s="185"/>
      <c r="N353" s="185"/>
      <c r="O353" s="185"/>
      <c r="P353" s="185"/>
      <c r="Q353" s="186"/>
      <c r="R353" s="182"/>
      <c r="S353" s="13"/>
    </row>
    <row r="354" spans="1:19" s="3" customFormat="1" x14ac:dyDescent="0.2">
      <c r="A354" s="183"/>
      <c r="B354" s="182"/>
      <c r="C354" s="182"/>
      <c r="D354" s="182"/>
      <c r="E354" s="182"/>
      <c r="F354" s="184"/>
      <c r="G354" s="184"/>
      <c r="H354" s="182"/>
      <c r="I354" s="182"/>
      <c r="J354" s="185"/>
      <c r="K354" s="185"/>
      <c r="L354" s="185"/>
      <c r="M354" s="185"/>
      <c r="N354" s="185"/>
      <c r="O354" s="185"/>
      <c r="P354" s="185"/>
      <c r="Q354" s="186"/>
      <c r="R354" s="182"/>
      <c r="S354" s="13"/>
    </row>
    <row r="355" spans="1:19" s="3" customFormat="1" x14ac:dyDescent="0.2">
      <c r="A355" s="183"/>
      <c r="B355" s="182"/>
      <c r="C355" s="182"/>
      <c r="D355" s="182"/>
      <c r="E355" s="182"/>
      <c r="F355" s="184"/>
      <c r="G355" s="184"/>
      <c r="H355" s="182"/>
      <c r="I355" s="182"/>
      <c r="J355" s="185"/>
      <c r="K355" s="185"/>
      <c r="L355" s="185"/>
      <c r="M355" s="185"/>
      <c r="N355" s="185"/>
      <c r="O355" s="185"/>
      <c r="P355" s="185"/>
      <c r="Q355" s="186"/>
      <c r="R355" s="182"/>
      <c r="S355" s="13"/>
    </row>
    <row r="356" spans="1:19" s="3" customFormat="1" x14ac:dyDescent="0.2">
      <c r="A356" s="183"/>
      <c r="B356" s="182"/>
      <c r="C356" s="182"/>
      <c r="D356" s="182"/>
      <c r="E356" s="182"/>
      <c r="F356" s="184"/>
      <c r="G356" s="184"/>
      <c r="H356" s="182"/>
      <c r="I356" s="182"/>
      <c r="J356" s="185"/>
      <c r="K356" s="185"/>
      <c r="L356" s="185"/>
      <c r="M356" s="185"/>
      <c r="N356" s="185"/>
      <c r="O356" s="185"/>
      <c r="P356" s="185"/>
      <c r="Q356" s="186"/>
      <c r="R356" s="182"/>
      <c r="S356" s="13"/>
    </row>
    <row r="357" spans="1:19" s="3" customFormat="1" x14ac:dyDescent="0.2">
      <c r="A357" s="183"/>
      <c r="B357" s="182"/>
      <c r="C357" s="182"/>
      <c r="D357" s="182"/>
      <c r="E357" s="182"/>
      <c r="F357" s="184"/>
      <c r="G357" s="184"/>
      <c r="H357" s="182"/>
      <c r="I357" s="182"/>
      <c r="J357" s="185"/>
      <c r="K357" s="185"/>
      <c r="L357" s="185"/>
      <c r="M357" s="185"/>
      <c r="N357" s="185"/>
      <c r="O357" s="185"/>
      <c r="P357" s="185"/>
      <c r="Q357" s="186"/>
      <c r="R357" s="182"/>
      <c r="S357" s="13"/>
    </row>
    <row r="358" spans="1:19" s="3" customFormat="1" x14ac:dyDescent="0.2">
      <c r="A358" s="183"/>
      <c r="B358" s="182"/>
      <c r="C358" s="182"/>
      <c r="D358" s="182"/>
      <c r="E358" s="182"/>
      <c r="F358" s="184"/>
      <c r="G358" s="184"/>
      <c r="H358" s="182"/>
      <c r="I358" s="182"/>
      <c r="J358" s="185"/>
      <c r="K358" s="185"/>
      <c r="L358" s="185"/>
      <c r="M358" s="185"/>
      <c r="N358" s="185"/>
      <c r="O358" s="185"/>
      <c r="P358" s="185"/>
      <c r="Q358" s="186"/>
      <c r="R358" s="182"/>
      <c r="S358" s="13"/>
    </row>
    <row r="359" spans="1:19" s="3" customFormat="1" x14ac:dyDescent="0.2">
      <c r="A359" s="183"/>
      <c r="B359" s="182"/>
      <c r="C359" s="182"/>
      <c r="D359" s="182"/>
      <c r="E359" s="182"/>
      <c r="F359" s="184"/>
      <c r="G359" s="184"/>
      <c r="H359" s="182"/>
      <c r="I359" s="182"/>
      <c r="J359" s="185"/>
      <c r="K359" s="185"/>
      <c r="L359" s="185"/>
      <c r="M359" s="185"/>
      <c r="N359" s="185"/>
      <c r="O359" s="185"/>
      <c r="P359" s="185"/>
      <c r="Q359" s="186"/>
      <c r="R359" s="182"/>
      <c r="S359" s="13"/>
    </row>
    <row r="360" spans="1:19" s="3" customFormat="1" x14ac:dyDescent="0.2">
      <c r="A360" s="183"/>
      <c r="B360" s="182"/>
      <c r="C360" s="182"/>
      <c r="D360" s="182"/>
      <c r="E360" s="182"/>
      <c r="F360" s="184"/>
      <c r="G360" s="184"/>
      <c r="H360" s="182"/>
      <c r="I360" s="182"/>
      <c r="J360" s="185"/>
      <c r="K360" s="185"/>
      <c r="L360" s="185"/>
      <c r="M360" s="185"/>
      <c r="N360" s="185"/>
      <c r="O360" s="185"/>
      <c r="P360" s="185"/>
      <c r="Q360" s="186"/>
      <c r="R360" s="182"/>
      <c r="S360" s="13"/>
    </row>
    <row r="361" spans="1:19" s="3" customFormat="1" x14ac:dyDescent="0.2">
      <c r="A361" s="183"/>
      <c r="B361" s="182"/>
      <c r="C361" s="182"/>
      <c r="D361" s="182"/>
      <c r="E361" s="182"/>
      <c r="F361" s="184"/>
      <c r="G361" s="184"/>
      <c r="H361" s="182"/>
      <c r="I361" s="182"/>
      <c r="J361" s="185"/>
      <c r="K361" s="185"/>
      <c r="L361" s="185"/>
      <c r="M361" s="185"/>
      <c r="N361" s="185"/>
      <c r="O361" s="185"/>
      <c r="P361" s="185"/>
      <c r="Q361" s="186"/>
      <c r="R361" s="182"/>
      <c r="S361" s="13"/>
    </row>
    <row r="362" spans="1:19" s="3" customFormat="1" x14ac:dyDescent="0.2">
      <c r="A362" s="183"/>
      <c r="B362" s="182"/>
      <c r="C362" s="182"/>
      <c r="D362" s="182"/>
      <c r="E362" s="182"/>
      <c r="F362" s="184"/>
      <c r="G362" s="184"/>
      <c r="H362" s="182"/>
      <c r="I362" s="182"/>
      <c r="J362" s="185"/>
      <c r="K362" s="185"/>
      <c r="L362" s="185"/>
      <c r="M362" s="185"/>
      <c r="N362" s="185"/>
      <c r="O362" s="185"/>
      <c r="P362" s="185"/>
      <c r="Q362" s="186"/>
      <c r="R362" s="182"/>
      <c r="S362" s="13"/>
    </row>
    <row r="363" spans="1:19" s="3" customFormat="1" x14ac:dyDescent="0.2">
      <c r="A363" s="183"/>
      <c r="B363" s="182"/>
      <c r="C363" s="182"/>
      <c r="D363" s="182"/>
      <c r="E363" s="182"/>
      <c r="F363" s="184"/>
      <c r="G363" s="184"/>
      <c r="H363" s="182"/>
      <c r="I363" s="182"/>
      <c r="J363" s="185"/>
      <c r="K363" s="185"/>
      <c r="L363" s="185"/>
      <c r="M363" s="185"/>
      <c r="N363" s="185"/>
      <c r="O363" s="185"/>
      <c r="P363" s="185"/>
      <c r="Q363" s="186"/>
      <c r="R363" s="182"/>
      <c r="S363" s="13"/>
    </row>
    <row r="364" spans="1:19" s="3" customFormat="1" x14ac:dyDescent="0.2">
      <c r="A364" s="183"/>
      <c r="B364" s="182"/>
      <c r="C364" s="182"/>
      <c r="D364" s="182"/>
      <c r="E364" s="182"/>
      <c r="F364" s="184"/>
      <c r="G364" s="184"/>
      <c r="H364" s="182"/>
      <c r="I364" s="182"/>
      <c r="J364" s="185"/>
      <c r="K364" s="185"/>
      <c r="L364" s="185"/>
      <c r="M364" s="185"/>
      <c r="N364" s="185"/>
      <c r="O364" s="185"/>
      <c r="P364" s="185"/>
      <c r="Q364" s="186"/>
      <c r="R364" s="182"/>
      <c r="S364" s="13"/>
    </row>
    <row r="365" spans="1:19" s="3" customFormat="1" x14ac:dyDescent="0.2">
      <c r="A365" s="183"/>
      <c r="B365" s="182"/>
      <c r="C365" s="182"/>
      <c r="D365" s="182"/>
      <c r="E365" s="182"/>
      <c r="F365" s="184"/>
      <c r="G365" s="184"/>
      <c r="H365" s="182"/>
      <c r="I365" s="182"/>
      <c r="J365" s="185"/>
      <c r="K365" s="185"/>
      <c r="L365" s="185"/>
      <c r="M365" s="185"/>
      <c r="N365" s="185"/>
      <c r="O365" s="185"/>
      <c r="P365" s="185"/>
      <c r="Q365" s="186"/>
      <c r="R365" s="182"/>
      <c r="S365" s="13"/>
    </row>
    <row r="366" spans="1:19" s="3" customFormat="1" x14ac:dyDescent="0.2">
      <c r="A366" s="183"/>
      <c r="B366" s="182"/>
      <c r="C366" s="182"/>
      <c r="D366" s="182"/>
      <c r="E366" s="182"/>
      <c r="F366" s="184"/>
      <c r="G366" s="184"/>
      <c r="H366" s="182"/>
      <c r="I366" s="182"/>
      <c r="J366" s="185"/>
      <c r="K366" s="185"/>
      <c r="L366" s="185"/>
      <c r="M366" s="185"/>
      <c r="N366" s="185"/>
      <c r="O366" s="185"/>
      <c r="P366" s="185"/>
      <c r="Q366" s="186"/>
      <c r="R366" s="182"/>
      <c r="S366" s="13"/>
    </row>
    <row r="367" spans="1:19" s="3" customFormat="1" x14ac:dyDescent="0.2">
      <c r="A367" s="183"/>
      <c r="B367" s="182"/>
      <c r="C367" s="182"/>
      <c r="D367" s="182"/>
      <c r="E367" s="182"/>
      <c r="F367" s="184"/>
      <c r="G367" s="184"/>
      <c r="H367" s="182"/>
      <c r="I367" s="182"/>
      <c r="J367" s="185"/>
      <c r="K367" s="185"/>
      <c r="L367" s="185"/>
      <c r="M367" s="185"/>
      <c r="N367" s="185"/>
      <c r="O367" s="185"/>
      <c r="P367" s="185"/>
      <c r="Q367" s="186"/>
      <c r="R367" s="182"/>
      <c r="S367" s="13"/>
    </row>
    <row r="368" spans="1:19" s="3" customFormat="1" x14ac:dyDescent="0.2">
      <c r="A368" s="183"/>
      <c r="B368" s="182"/>
      <c r="C368" s="182"/>
      <c r="D368" s="182"/>
      <c r="E368" s="182"/>
      <c r="F368" s="184"/>
      <c r="G368" s="184"/>
      <c r="H368" s="182"/>
      <c r="I368" s="182"/>
      <c r="J368" s="185"/>
      <c r="K368" s="185"/>
      <c r="L368" s="185"/>
      <c r="M368" s="185"/>
      <c r="N368" s="185"/>
      <c r="O368" s="185"/>
      <c r="P368" s="185"/>
      <c r="Q368" s="186"/>
      <c r="R368" s="182"/>
      <c r="S368" s="13"/>
    </row>
    <row r="369" spans="1:19" s="3" customFormat="1" x14ac:dyDescent="0.2">
      <c r="A369" s="183"/>
      <c r="B369" s="182"/>
      <c r="C369" s="182"/>
      <c r="D369" s="182"/>
      <c r="E369" s="182"/>
      <c r="F369" s="184"/>
      <c r="G369" s="184"/>
      <c r="H369" s="182"/>
      <c r="I369" s="182"/>
      <c r="J369" s="185"/>
      <c r="K369" s="185"/>
      <c r="L369" s="185"/>
      <c r="M369" s="185"/>
      <c r="N369" s="185"/>
      <c r="O369" s="185"/>
      <c r="P369" s="185"/>
      <c r="Q369" s="186"/>
      <c r="R369" s="182"/>
      <c r="S369" s="13"/>
    </row>
    <row r="370" spans="1:19" s="3" customFormat="1" x14ac:dyDescent="0.2">
      <c r="A370" s="183"/>
      <c r="B370" s="182"/>
      <c r="C370" s="182"/>
      <c r="D370" s="182"/>
      <c r="E370" s="182"/>
      <c r="F370" s="184"/>
      <c r="G370" s="184"/>
      <c r="H370" s="182"/>
      <c r="I370" s="182"/>
      <c r="J370" s="185"/>
      <c r="K370" s="185"/>
      <c r="L370" s="185"/>
      <c r="M370" s="185"/>
      <c r="N370" s="185"/>
      <c r="O370" s="185"/>
      <c r="P370" s="185"/>
      <c r="Q370" s="186"/>
      <c r="R370" s="182"/>
      <c r="S370" s="13"/>
    </row>
    <row r="371" spans="1:19" s="3" customFormat="1" x14ac:dyDescent="0.2">
      <c r="A371" s="183"/>
      <c r="B371" s="182"/>
      <c r="C371" s="182"/>
      <c r="D371" s="182"/>
      <c r="E371" s="182"/>
      <c r="F371" s="184"/>
      <c r="G371" s="184"/>
      <c r="H371" s="182"/>
      <c r="I371" s="182"/>
      <c r="J371" s="185"/>
      <c r="K371" s="185"/>
      <c r="L371" s="185"/>
      <c r="M371" s="185"/>
      <c r="N371" s="185"/>
      <c r="O371" s="185"/>
      <c r="P371" s="185"/>
      <c r="Q371" s="186"/>
      <c r="R371" s="182"/>
      <c r="S371" s="13"/>
    </row>
    <row r="372" spans="1:19" s="3" customFormat="1" x14ac:dyDescent="0.2">
      <c r="A372" s="183"/>
      <c r="B372" s="182"/>
      <c r="C372" s="182"/>
      <c r="D372" s="182"/>
      <c r="E372" s="182"/>
      <c r="F372" s="184"/>
      <c r="G372" s="184"/>
      <c r="H372" s="182"/>
      <c r="I372" s="182"/>
      <c r="J372" s="185"/>
      <c r="K372" s="185"/>
      <c r="L372" s="185"/>
      <c r="M372" s="185"/>
      <c r="N372" s="185"/>
      <c r="O372" s="185"/>
      <c r="P372" s="185"/>
      <c r="Q372" s="186"/>
      <c r="R372" s="182"/>
      <c r="S372" s="13"/>
    </row>
    <row r="373" spans="1:19" s="3" customFormat="1" x14ac:dyDescent="0.2">
      <c r="A373" s="183"/>
      <c r="B373" s="182"/>
      <c r="C373" s="182"/>
      <c r="D373" s="182"/>
      <c r="E373" s="182"/>
      <c r="F373" s="184"/>
      <c r="G373" s="184"/>
      <c r="H373" s="182"/>
      <c r="I373" s="182"/>
      <c r="J373" s="185"/>
      <c r="K373" s="185"/>
      <c r="L373" s="185"/>
      <c r="M373" s="185"/>
      <c r="N373" s="185"/>
      <c r="O373" s="185"/>
      <c r="P373" s="185"/>
      <c r="Q373" s="186"/>
      <c r="R373" s="182"/>
      <c r="S373" s="13"/>
    </row>
    <row r="374" spans="1:19" s="3" customFormat="1" x14ac:dyDescent="0.2">
      <c r="A374" s="183"/>
      <c r="B374" s="182"/>
      <c r="C374" s="182"/>
      <c r="D374" s="182"/>
      <c r="E374" s="182"/>
      <c r="F374" s="184"/>
      <c r="G374" s="184"/>
      <c r="H374" s="182"/>
      <c r="I374" s="182"/>
      <c r="J374" s="185"/>
      <c r="K374" s="185"/>
      <c r="L374" s="185"/>
      <c r="M374" s="185"/>
      <c r="N374" s="185"/>
      <c r="O374" s="185"/>
      <c r="P374" s="185"/>
      <c r="Q374" s="186"/>
      <c r="R374" s="182"/>
      <c r="S374" s="13"/>
    </row>
    <row r="375" spans="1:19" s="3" customFormat="1" x14ac:dyDescent="0.2">
      <c r="A375" s="183"/>
      <c r="B375" s="182"/>
      <c r="C375" s="182"/>
      <c r="D375" s="182"/>
      <c r="E375" s="182"/>
      <c r="F375" s="184"/>
      <c r="G375" s="184"/>
      <c r="H375" s="182"/>
      <c r="I375" s="182"/>
      <c r="J375" s="185"/>
      <c r="K375" s="185"/>
      <c r="L375" s="185"/>
      <c r="M375" s="185"/>
      <c r="N375" s="185"/>
      <c r="O375" s="185"/>
      <c r="P375" s="185"/>
      <c r="Q375" s="186"/>
      <c r="R375" s="182"/>
      <c r="S375" s="13"/>
    </row>
    <row r="376" spans="1:19" s="3" customFormat="1" x14ac:dyDescent="0.2">
      <c r="A376" s="183"/>
      <c r="B376" s="182"/>
      <c r="C376" s="182"/>
      <c r="D376" s="182"/>
      <c r="E376" s="182"/>
      <c r="F376" s="184"/>
      <c r="G376" s="184"/>
      <c r="H376" s="182"/>
      <c r="I376" s="182"/>
      <c r="J376" s="185"/>
      <c r="K376" s="185"/>
      <c r="L376" s="185"/>
      <c r="M376" s="185"/>
      <c r="N376" s="185"/>
      <c r="O376" s="185"/>
      <c r="P376" s="185"/>
      <c r="Q376" s="186"/>
      <c r="R376" s="182"/>
      <c r="S376" s="13"/>
    </row>
    <row r="377" spans="1:19" s="3" customFormat="1" x14ac:dyDescent="0.2">
      <c r="A377" s="183"/>
      <c r="B377" s="182"/>
      <c r="C377" s="182"/>
      <c r="D377" s="182"/>
      <c r="E377" s="182"/>
      <c r="F377" s="184"/>
      <c r="G377" s="184"/>
      <c r="H377" s="182"/>
      <c r="I377" s="182"/>
      <c r="J377" s="185"/>
      <c r="K377" s="185"/>
      <c r="L377" s="185"/>
      <c r="M377" s="185"/>
      <c r="N377" s="185"/>
      <c r="O377" s="185"/>
      <c r="P377" s="185"/>
      <c r="Q377" s="186"/>
      <c r="R377" s="182"/>
      <c r="S377" s="13"/>
    </row>
    <row r="378" spans="1:19" s="3" customFormat="1" x14ac:dyDescent="0.2">
      <c r="A378" s="183"/>
      <c r="B378" s="182"/>
      <c r="C378" s="182"/>
      <c r="D378" s="182"/>
      <c r="E378" s="182"/>
      <c r="F378" s="184"/>
      <c r="G378" s="184"/>
      <c r="H378" s="182"/>
      <c r="I378" s="182"/>
      <c r="J378" s="185"/>
      <c r="K378" s="185"/>
      <c r="L378" s="185"/>
      <c r="M378" s="185"/>
      <c r="N378" s="185"/>
      <c r="O378" s="185"/>
      <c r="P378" s="185"/>
      <c r="Q378" s="186"/>
      <c r="R378" s="182"/>
      <c r="S378" s="13"/>
    </row>
    <row r="379" spans="1:19" s="3" customFormat="1" x14ac:dyDescent="0.2">
      <c r="A379" s="183"/>
      <c r="B379" s="182"/>
      <c r="C379" s="182"/>
      <c r="D379" s="182"/>
      <c r="E379" s="182"/>
      <c r="F379" s="184"/>
      <c r="G379" s="184"/>
      <c r="H379" s="182"/>
      <c r="I379" s="182"/>
      <c r="J379" s="185"/>
      <c r="K379" s="185"/>
      <c r="L379" s="185"/>
      <c r="M379" s="185"/>
      <c r="N379" s="185"/>
      <c r="O379" s="185"/>
      <c r="P379" s="185"/>
      <c r="Q379" s="186"/>
      <c r="R379" s="182"/>
      <c r="S379" s="13"/>
    </row>
    <row r="380" spans="1:19" s="3" customFormat="1" x14ac:dyDescent="0.2">
      <c r="A380" s="183"/>
      <c r="B380" s="182"/>
      <c r="C380" s="182"/>
      <c r="D380" s="182"/>
      <c r="E380" s="182"/>
      <c r="F380" s="184"/>
      <c r="G380" s="184"/>
      <c r="H380" s="182"/>
      <c r="I380" s="182"/>
      <c r="J380" s="185"/>
      <c r="K380" s="185"/>
      <c r="L380" s="185"/>
      <c r="M380" s="185"/>
      <c r="N380" s="185"/>
      <c r="O380" s="185"/>
      <c r="P380" s="185"/>
      <c r="Q380" s="186"/>
      <c r="R380" s="182"/>
      <c r="S380" s="13"/>
    </row>
    <row r="381" spans="1:19" s="3" customFormat="1" x14ac:dyDescent="0.2">
      <c r="A381" s="183"/>
      <c r="B381" s="182"/>
      <c r="C381" s="182"/>
      <c r="D381" s="182"/>
      <c r="E381" s="182"/>
      <c r="F381" s="184"/>
      <c r="G381" s="184"/>
      <c r="H381" s="182"/>
      <c r="I381" s="182"/>
      <c r="J381" s="185"/>
      <c r="K381" s="185"/>
      <c r="L381" s="185"/>
      <c r="M381" s="185"/>
      <c r="N381" s="185"/>
      <c r="O381" s="185"/>
      <c r="P381" s="185"/>
      <c r="Q381" s="186"/>
      <c r="R381" s="182"/>
      <c r="S381" s="13"/>
    </row>
    <row r="382" spans="1:19" s="3" customFormat="1" x14ac:dyDescent="0.2">
      <c r="A382" s="183"/>
      <c r="B382" s="182"/>
      <c r="C382" s="182"/>
      <c r="D382" s="182"/>
      <c r="E382" s="182"/>
      <c r="F382" s="184"/>
      <c r="G382" s="184"/>
      <c r="H382" s="182"/>
      <c r="I382" s="182"/>
      <c r="J382" s="185"/>
      <c r="K382" s="185"/>
      <c r="L382" s="185"/>
      <c r="M382" s="185"/>
      <c r="N382" s="185"/>
      <c r="O382" s="185"/>
      <c r="P382" s="185"/>
      <c r="Q382" s="186"/>
      <c r="R382" s="182"/>
      <c r="S382" s="13"/>
    </row>
    <row r="383" spans="1:19" s="3" customFormat="1" x14ac:dyDescent="0.2">
      <c r="A383" s="183"/>
      <c r="B383" s="182"/>
      <c r="C383" s="182"/>
      <c r="D383" s="182"/>
      <c r="E383" s="182"/>
      <c r="F383" s="184"/>
      <c r="G383" s="184"/>
      <c r="H383" s="182"/>
      <c r="I383" s="182"/>
      <c r="J383" s="185"/>
      <c r="K383" s="185"/>
      <c r="L383" s="185"/>
      <c r="M383" s="185"/>
      <c r="N383" s="185"/>
      <c r="O383" s="185"/>
      <c r="P383" s="185"/>
      <c r="Q383" s="186"/>
      <c r="R383" s="182"/>
      <c r="S383" s="13"/>
    </row>
    <row r="384" spans="1:19" s="3" customFormat="1" x14ac:dyDescent="0.2">
      <c r="A384" s="183"/>
      <c r="B384" s="182"/>
      <c r="C384" s="182"/>
      <c r="D384" s="182"/>
      <c r="E384" s="182"/>
      <c r="F384" s="184"/>
      <c r="G384" s="184"/>
      <c r="H384" s="182"/>
      <c r="I384" s="182"/>
      <c r="J384" s="185"/>
      <c r="K384" s="185"/>
      <c r="L384" s="185"/>
      <c r="M384" s="185"/>
      <c r="N384" s="185"/>
      <c r="O384" s="185"/>
      <c r="P384" s="185"/>
      <c r="Q384" s="186"/>
      <c r="R384" s="182"/>
      <c r="S384" s="13"/>
    </row>
    <row r="385" spans="1:19" s="3" customFormat="1" x14ac:dyDescent="0.2">
      <c r="A385" s="183"/>
      <c r="B385" s="182"/>
      <c r="C385" s="182"/>
      <c r="D385" s="182"/>
      <c r="E385" s="182"/>
      <c r="F385" s="184"/>
      <c r="G385" s="184"/>
      <c r="H385" s="182"/>
      <c r="I385" s="182"/>
      <c r="J385" s="185"/>
      <c r="K385" s="185"/>
      <c r="L385" s="185"/>
      <c r="M385" s="185"/>
      <c r="N385" s="185"/>
      <c r="O385" s="185"/>
      <c r="P385" s="185"/>
      <c r="Q385" s="186"/>
      <c r="R385" s="182"/>
      <c r="S385" s="13"/>
    </row>
    <row r="386" spans="1:19" s="3" customFormat="1" x14ac:dyDescent="0.2">
      <c r="A386" s="183"/>
      <c r="B386" s="182"/>
      <c r="C386" s="182"/>
      <c r="D386" s="182"/>
      <c r="E386" s="182"/>
      <c r="F386" s="184"/>
      <c r="G386" s="184"/>
      <c r="H386" s="182"/>
      <c r="I386" s="182"/>
      <c r="J386" s="185"/>
      <c r="K386" s="185"/>
      <c r="L386" s="185"/>
      <c r="M386" s="185"/>
      <c r="N386" s="185"/>
      <c r="O386" s="185"/>
      <c r="P386" s="185"/>
      <c r="Q386" s="186"/>
      <c r="R386" s="182"/>
      <c r="S386" s="13"/>
    </row>
    <row r="387" spans="1:19" s="3" customFormat="1" x14ac:dyDescent="0.2">
      <c r="A387" s="183"/>
      <c r="B387" s="182"/>
      <c r="C387" s="182"/>
      <c r="D387" s="182"/>
      <c r="E387" s="182"/>
      <c r="F387" s="184"/>
      <c r="G387" s="184"/>
      <c r="H387" s="182"/>
      <c r="I387" s="182"/>
      <c r="J387" s="185"/>
      <c r="K387" s="185"/>
      <c r="L387" s="185"/>
      <c r="M387" s="185"/>
      <c r="N387" s="185"/>
      <c r="O387" s="185"/>
      <c r="P387" s="185"/>
      <c r="Q387" s="186"/>
      <c r="R387" s="182"/>
      <c r="S387" s="13"/>
    </row>
    <row r="388" spans="1:19" s="3" customFormat="1" x14ac:dyDescent="0.2">
      <c r="A388" s="183"/>
      <c r="B388" s="182"/>
      <c r="C388" s="182"/>
      <c r="D388" s="182"/>
      <c r="E388" s="182"/>
      <c r="F388" s="184"/>
      <c r="G388" s="184"/>
      <c r="H388" s="182"/>
      <c r="I388" s="182"/>
      <c r="J388" s="185"/>
      <c r="K388" s="185"/>
      <c r="L388" s="185"/>
      <c r="M388" s="185"/>
      <c r="N388" s="185"/>
      <c r="O388" s="185"/>
      <c r="P388" s="185"/>
      <c r="Q388" s="186"/>
      <c r="R388" s="182"/>
      <c r="S388" s="13"/>
    </row>
    <row r="389" spans="1:19" s="3" customFormat="1" x14ac:dyDescent="0.2">
      <c r="A389" s="183"/>
      <c r="B389" s="182"/>
      <c r="C389" s="182"/>
      <c r="D389" s="182"/>
      <c r="E389" s="182"/>
      <c r="F389" s="184"/>
      <c r="G389" s="184"/>
      <c r="H389" s="182"/>
      <c r="I389" s="182"/>
      <c r="J389" s="185"/>
      <c r="K389" s="185"/>
      <c r="L389" s="185"/>
      <c r="M389" s="185"/>
      <c r="N389" s="185"/>
      <c r="O389" s="185"/>
      <c r="P389" s="185"/>
      <c r="Q389" s="186"/>
      <c r="R389" s="182"/>
      <c r="S389" s="13"/>
    </row>
    <row r="390" spans="1:19" s="3" customFormat="1" x14ac:dyDescent="0.2">
      <c r="A390" s="183"/>
      <c r="B390" s="182"/>
      <c r="C390" s="182"/>
      <c r="D390" s="182"/>
      <c r="E390" s="182"/>
      <c r="F390" s="184"/>
      <c r="G390" s="184"/>
      <c r="H390" s="182"/>
      <c r="I390" s="182"/>
      <c r="J390" s="185"/>
      <c r="K390" s="185"/>
      <c r="L390" s="185"/>
      <c r="M390" s="185"/>
      <c r="N390" s="185"/>
      <c r="O390" s="185"/>
      <c r="P390" s="185"/>
      <c r="Q390" s="186"/>
      <c r="R390" s="182"/>
      <c r="S390" s="13"/>
    </row>
    <row r="391" spans="1:19" s="3" customFormat="1" x14ac:dyDescent="0.2">
      <c r="A391" s="183"/>
      <c r="B391" s="182"/>
      <c r="C391" s="182"/>
      <c r="D391" s="182"/>
      <c r="E391" s="182"/>
      <c r="F391" s="184"/>
      <c r="G391" s="184"/>
      <c r="H391" s="182"/>
      <c r="I391" s="182"/>
      <c r="J391" s="185"/>
      <c r="K391" s="185"/>
      <c r="L391" s="185"/>
      <c r="M391" s="185"/>
      <c r="N391" s="185"/>
      <c r="O391" s="185"/>
      <c r="P391" s="185"/>
      <c r="Q391" s="186"/>
      <c r="R391" s="182"/>
      <c r="S391" s="13"/>
    </row>
    <row r="392" spans="1:19" s="3" customFormat="1" x14ac:dyDescent="0.2">
      <c r="A392" s="183"/>
      <c r="B392" s="182"/>
      <c r="C392" s="182"/>
      <c r="D392" s="182"/>
      <c r="E392" s="182"/>
      <c r="F392" s="184"/>
      <c r="G392" s="184"/>
      <c r="H392" s="182"/>
      <c r="I392" s="182"/>
      <c r="J392" s="185"/>
      <c r="K392" s="185"/>
      <c r="L392" s="185"/>
      <c r="M392" s="185"/>
      <c r="N392" s="185"/>
      <c r="O392" s="185"/>
      <c r="P392" s="185"/>
      <c r="Q392" s="186"/>
      <c r="R392" s="182"/>
      <c r="S392" s="13"/>
    </row>
    <row r="393" spans="1:19" s="3" customFormat="1" x14ac:dyDescent="0.2">
      <c r="A393" s="183"/>
      <c r="B393" s="182"/>
      <c r="C393" s="182"/>
      <c r="D393" s="182"/>
      <c r="E393" s="182"/>
      <c r="F393" s="184"/>
      <c r="G393" s="184"/>
      <c r="H393" s="182"/>
      <c r="I393" s="182"/>
      <c r="J393" s="185"/>
      <c r="K393" s="185"/>
      <c r="L393" s="185"/>
      <c r="M393" s="185"/>
      <c r="N393" s="185"/>
      <c r="O393" s="185"/>
      <c r="P393" s="185"/>
      <c r="Q393" s="186"/>
      <c r="R393" s="182"/>
      <c r="S393" s="13"/>
    </row>
    <row r="394" spans="1:19" s="3" customFormat="1" x14ac:dyDescent="0.2">
      <c r="A394" s="183"/>
      <c r="B394" s="182"/>
      <c r="C394" s="182"/>
      <c r="D394" s="182"/>
      <c r="E394" s="182"/>
      <c r="F394" s="184"/>
      <c r="G394" s="184"/>
      <c r="H394" s="182"/>
      <c r="I394" s="182"/>
      <c r="J394" s="185"/>
      <c r="K394" s="185"/>
      <c r="L394" s="185"/>
      <c r="M394" s="185"/>
      <c r="N394" s="185"/>
      <c r="O394" s="185"/>
      <c r="P394" s="185"/>
      <c r="Q394" s="186"/>
      <c r="R394" s="182"/>
      <c r="S394" s="13"/>
    </row>
    <row r="395" spans="1:19" s="3" customFormat="1" x14ac:dyDescent="0.2">
      <c r="A395" s="183"/>
      <c r="B395" s="182"/>
      <c r="C395" s="182"/>
      <c r="D395" s="182"/>
      <c r="E395" s="182"/>
      <c r="F395" s="184"/>
      <c r="G395" s="184"/>
      <c r="H395" s="182"/>
      <c r="I395" s="182"/>
      <c r="J395" s="185"/>
      <c r="K395" s="185"/>
      <c r="L395" s="185"/>
      <c r="M395" s="185"/>
      <c r="N395" s="185"/>
      <c r="O395" s="185"/>
      <c r="P395" s="185"/>
      <c r="Q395" s="186"/>
      <c r="R395" s="182"/>
      <c r="S395" s="13"/>
    </row>
    <row r="396" spans="1:19" s="3" customFormat="1" x14ac:dyDescent="0.2">
      <c r="A396" s="183"/>
      <c r="B396" s="182"/>
      <c r="C396" s="182"/>
      <c r="D396" s="182"/>
      <c r="E396" s="182"/>
      <c r="F396" s="184"/>
      <c r="G396" s="184"/>
      <c r="H396" s="182"/>
      <c r="I396" s="182"/>
      <c r="J396" s="185"/>
      <c r="K396" s="185"/>
      <c r="L396" s="185"/>
      <c r="M396" s="185"/>
      <c r="N396" s="185"/>
      <c r="O396" s="185"/>
      <c r="P396" s="185"/>
      <c r="Q396" s="186"/>
      <c r="R396" s="182"/>
      <c r="S396" s="13"/>
    </row>
    <row r="397" spans="1:19" s="3" customFormat="1" x14ac:dyDescent="0.2">
      <c r="A397" s="183"/>
      <c r="B397" s="182"/>
      <c r="C397" s="182"/>
      <c r="D397" s="182"/>
      <c r="E397" s="182"/>
      <c r="F397" s="184"/>
      <c r="G397" s="184"/>
      <c r="H397" s="182"/>
      <c r="I397" s="182"/>
      <c r="J397" s="185"/>
      <c r="K397" s="185"/>
      <c r="L397" s="185"/>
      <c r="M397" s="185"/>
      <c r="N397" s="185"/>
      <c r="O397" s="185"/>
      <c r="P397" s="185"/>
      <c r="Q397" s="186"/>
      <c r="R397" s="182"/>
      <c r="S397" s="13"/>
    </row>
    <row r="398" spans="1:19" s="3" customFormat="1" x14ac:dyDescent="0.2">
      <c r="A398" s="183"/>
      <c r="B398" s="182"/>
      <c r="C398" s="182"/>
      <c r="D398" s="182"/>
      <c r="E398" s="182"/>
      <c r="F398" s="184"/>
      <c r="G398" s="184"/>
      <c r="H398" s="182"/>
      <c r="I398" s="182"/>
      <c r="J398" s="185"/>
      <c r="K398" s="185"/>
      <c r="L398" s="185"/>
      <c r="M398" s="185"/>
      <c r="N398" s="185"/>
      <c r="O398" s="185"/>
      <c r="P398" s="185"/>
      <c r="Q398" s="186"/>
      <c r="R398" s="182"/>
      <c r="S398" s="13"/>
    </row>
    <row r="399" spans="1:19" s="3" customFormat="1" x14ac:dyDescent="0.2">
      <c r="A399" s="183"/>
      <c r="B399" s="182"/>
      <c r="C399" s="182"/>
      <c r="D399" s="182"/>
      <c r="E399" s="182"/>
      <c r="F399" s="184"/>
      <c r="G399" s="184"/>
      <c r="H399" s="182"/>
      <c r="I399" s="182"/>
      <c r="J399" s="185"/>
      <c r="K399" s="185"/>
      <c r="L399" s="185"/>
      <c r="M399" s="185"/>
      <c r="N399" s="185"/>
      <c r="O399" s="185"/>
      <c r="P399" s="185"/>
      <c r="Q399" s="186"/>
      <c r="R399" s="182"/>
      <c r="S399" s="13"/>
    </row>
    <row r="400" spans="1:19" s="3" customFormat="1" x14ac:dyDescent="0.2">
      <c r="A400" s="183"/>
      <c r="B400" s="182"/>
      <c r="C400" s="182"/>
      <c r="D400" s="182"/>
      <c r="E400" s="182"/>
      <c r="F400" s="184"/>
      <c r="G400" s="184"/>
      <c r="H400" s="182"/>
      <c r="I400" s="182"/>
      <c r="J400" s="185"/>
      <c r="K400" s="185"/>
      <c r="L400" s="185"/>
      <c r="M400" s="185"/>
      <c r="N400" s="185"/>
      <c r="O400" s="185"/>
      <c r="P400" s="185"/>
      <c r="Q400" s="186"/>
      <c r="R400" s="182"/>
      <c r="S400" s="13"/>
    </row>
    <row r="401" spans="1:19" s="3" customFormat="1" x14ac:dyDescent="0.2">
      <c r="A401" s="183"/>
      <c r="B401" s="182"/>
      <c r="C401" s="182"/>
      <c r="D401" s="182"/>
      <c r="E401" s="182"/>
      <c r="F401" s="184"/>
      <c r="G401" s="184"/>
      <c r="H401" s="182"/>
      <c r="I401" s="182"/>
      <c r="J401" s="185"/>
      <c r="K401" s="185"/>
      <c r="L401" s="185"/>
      <c r="M401" s="185"/>
      <c r="N401" s="185"/>
      <c r="O401" s="185"/>
      <c r="P401" s="185"/>
      <c r="Q401" s="186"/>
      <c r="R401" s="182"/>
      <c r="S401" s="13"/>
    </row>
    <row r="402" spans="1:19" s="3" customFormat="1" x14ac:dyDescent="0.2">
      <c r="A402" s="183"/>
      <c r="B402" s="182"/>
      <c r="C402" s="182"/>
      <c r="D402" s="182"/>
      <c r="E402" s="182"/>
      <c r="F402" s="184"/>
      <c r="G402" s="184"/>
      <c r="H402" s="182"/>
      <c r="I402" s="182"/>
      <c r="J402" s="185"/>
      <c r="K402" s="185"/>
      <c r="L402" s="185"/>
      <c r="M402" s="185"/>
      <c r="N402" s="185"/>
      <c r="O402" s="185"/>
      <c r="P402" s="185"/>
      <c r="Q402" s="186"/>
      <c r="R402" s="182"/>
      <c r="S402" s="13"/>
    </row>
    <row r="403" spans="1:19" s="3" customFormat="1" x14ac:dyDescent="0.2">
      <c r="A403" s="183"/>
      <c r="B403" s="182"/>
      <c r="C403" s="182"/>
      <c r="D403" s="182"/>
      <c r="E403" s="182"/>
      <c r="F403" s="184"/>
      <c r="G403" s="184"/>
      <c r="H403" s="182"/>
      <c r="I403" s="182"/>
      <c r="J403" s="185"/>
      <c r="K403" s="185"/>
      <c r="L403" s="185"/>
      <c r="M403" s="185"/>
      <c r="N403" s="185"/>
      <c r="O403" s="185"/>
      <c r="P403" s="185"/>
      <c r="Q403" s="186"/>
      <c r="R403" s="182"/>
      <c r="S403" s="13"/>
    </row>
    <row r="404" spans="1:19" s="3" customFormat="1" x14ac:dyDescent="0.2">
      <c r="A404" s="183"/>
      <c r="B404" s="182"/>
      <c r="C404" s="182"/>
      <c r="D404" s="182"/>
      <c r="E404" s="182"/>
      <c r="F404" s="184"/>
      <c r="G404" s="184"/>
      <c r="H404" s="182"/>
      <c r="I404" s="182"/>
      <c r="J404" s="185"/>
      <c r="K404" s="185"/>
      <c r="L404" s="185"/>
      <c r="M404" s="185"/>
      <c r="N404" s="185"/>
      <c r="O404" s="185"/>
      <c r="P404" s="185"/>
      <c r="Q404" s="186"/>
      <c r="R404" s="182"/>
      <c r="S404" s="13"/>
    </row>
    <row r="405" spans="1:19" s="3" customFormat="1" x14ac:dyDescent="0.2">
      <c r="A405" s="183"/>
      <c r="B405" s="182"/>
      <c r="C405" s="182"/>
      <c r="D405" s="182"/>
      <c r="E405" s="182"/>
      <c r="F405" s="184"/>
      <c r="G405" s="184"/>
      <c r="H405" s="182"/>
      <c r="I405" s="182"/>
      <c r="J405" s="185"/>
      <c r="K405" s="185"/>
      <c r="L405" s="185"/>
      <c r="M405" s="185"/>
      <c r="N405" s="185"/>
      <c r="O405" s="185"/>
      <c r="P405" s="185"/>
      <c r="Q405" s="186"/>
      <c r="R405" s="182"/>
      <c r="S405" s="13"/>
    </row>
    <row r="406" spans="1:19" s="3" customFormat="1" x14ac:dyDescent="0.2">
      <c r="A406" s="183"/>
      <c r="B406" s="182"/>
      <c r="C406" s="182"/>
      <c r="D406" s="182"/>
      <c r="E406" s="182"/>
      <c r="F406" s="184"/>
      <c r="G406" s="184"/>
      <c r="H406" s="182"/>
      <c r="I406" s="182"/>
      <c r="J406" s="185"/>
      <c r="K406" s="185"/>
      <c r="L406" s="185"/>
      <c r="M406" s="185"/>
      <c r="N406" s="185"/>
      <c r="O406" s="185"/>
      <c r="P406" s="185"/>
      <c r="Q406" s="186"/>
      <c r="R406" s="182"/>
      <c r="S406" s="13"/>
    </row>
    <row r="407" spans="1:19" s="3" customFormat="1" x14ac:dyDescent="0.2">
      <c r="A407" s="183"/>
      <c r="B407" s="182"/>
      <c r="C407" s="182"/>
      <c r="D407" s="182"/>
      <c r="E407" s="182"/>
      <c r="F407" s="184"/>
      <c r="G407" s="184"/>
      <c r="H407" s="182"/>
      <c r="I407" s="182"/>
      <c r="J407" s="185"/>
      <c r="K407" s="185"/>
      <c r="L407" s="185"/>
      <c r="M407" s="185"/>
      <c r="N407" s="185"/>
      <c r="O407" s="185"/>
      <c r="P407" s="185"/>
      <c r="Q407" s="186"/>
      <c r="R407" s="182"/>
      <c r="S407" s="13"/>
    </row>
    <row r="408" spans="1:19" s="3" customFormat="1" x14ac:dyDescent="0.2">
      <c r="A408" s="183"/>
      <c r="B408" s="182"/>
      <c r="C408" s="182"/>
      <c r="D408" s="182"/>
      <c r="E408" s="182"/>
      <c r="F408" s="184"/>
      <c r="G408" s="184"/>
      <c r="H408" s="182"/>
      <c r="I408" s="182"/>
      <c r="J408" s="185"/>
      <c r="K408" s="185"/>
      <c r="L408" s="185"/>
      <c r="M408" s="185"/>
      <c r="N408" s="185"/>
      <c r="O408" s="185"/>
      <c r="P408" s="185"/>
      <c r="Q408" s="186"/>
      <c r="R408" s="182"/>
      <c r="S408" s="13"/>
    </row>
    <row r="409" spans="1:19" s="3" customFormat="1" x14ac:dyDescent="0.2">
      <c r="A409" s="183"/>
      <c r="B409" s="182"/>
      <c r="C409" s="182"/>
      <c r="D409" s="182"/>
      <c r="E409" s="182"/>
      <c r="F409" s="184"/>
      <c r="G409" s="184"/>
      <c r="H409" s="182"/>
      <c r="I409" s="182"/>
      <c r="J409" s="185"/>
      <c r="K409" s="185"/>
      <c r="L409" s="185"/>
      <c r="M409" s="185"/>
      <c r="N409" s="185"/>
      <c r="O409" s="185"/>
      <c r="P409" s="185"/>
      <c r="Q409" s="186"/>
      <c r="R409" s="182"/>
      <c r="S409" s="13"/>
    </row>
    <row r="410" spans="1:19" s="3" customFormat="1" x14ac:dyDescent="0.2">
      <c r="A410" s="183"/>
      <c r="B410" s="182"/>
      <c r="C410" s="182"/>
      <c r="D410" s="182"/>
      <c r="E410" s="182"/>
      <c r="F410" s="184"/>
      <c r="G410" s="184"/>
      <c r="H410" s="182"/>
      <c r="I410" s="182"/>
      <c r="J410" s="185"/>
      <c r="K410" s="185"/>
      <c r="L410" s="185"/>
      <c r="M410" s="185"/>
      <c r="N410" s="185"/>
      <c r="O410" s="185"/>
      <c r="P410" s="185"/>
      <c r="Q410" s="186"/>
      <c r="R410" s="182"/>
      <c r="S410" s="13"/>
    </row>
    <row r="411" spans="1:19" s="3" customFormat="1" x14ac:dyDescent="0.2">
      <c r="A411" s="183"/>
      <c r="B411" s="182"/>
      <c r="C411" s="182"/>
      <c r="D411" s="182"/>
      <c r="E411" s="182"/>
      <c r="F411" s="184"/>
      <c r="G411" s="184"/>
      <c r="H411" s="182"/>
      <c r="I411" s="182"/>
      <c r="J411" s="185"/>
      <c r="K411" s="185"/>
      <c r="L411" s="185"/>
      <c r="M411" s="185"/>
      <c r="N411" s="185"/>
      <c r="O411" s="185"/>
      <c r="P411" s="185"/>
      <c r="Q411" s="186"/>
      <c r="R411" s="182"/>
      <c r="S411" s="13"/>
    </row>
    <row r="412" spans="1:19" s="3" customFormat="1" x14ac:dyDescent="0.2">
      <c r="A412" s="183"/>
      <c r="B412" s="182"/>
      <c r="C412" s="182"/>
      <c r="D412" s="182"/>
      <c r="E412" s="182"/>
      <c r="F412" s="184"/>
      <c r="G412" s="184"/>
      <c r="H412" s="182"/>
      <c r="I412" s="182"/>
      <c r="J412" s="185"/>
      <c r="K412" s="185"/>
      <c r="L412" s="185"/>
      <c r="M412" s="185"/>
      <c r="N412" s="185"/>
      <c r="O412" s="185"/>
      <c r="P412" s="185"/>
      <c r="Q412" s="186"/>
      <c r="R412" s="182"/>
      <c r="S412" s="13"/>
    </row>
    <row r="413" spans="1:19" s="3" customFormat="1" x14ac:dyDescent="0.2">
      <c r="A413" s="183"/>
      <c r="B413" s="182"/>
      <c r="C413" s="182"/>
      <c r="D413" s="182"/>
      <c r="E413" s="182"/>
      <c r="F413" s="184"/>
      <c r="G413" s="184"/>
      <c r="H413" s="182"/>
      <c r="I413" s="182"/>
      <c r="J413" s="185"/>
      <c r="K413" s="185"/>
      <c r="L413" s="185"/>
      <c r="M413" s="185"/>
      <c r="N413" s="185"/>
      <c r="O413" s="185"/>
      <c r="P413" s="185"/>
      <c r="Q413" s="186"/>
      <c r="R413" s="182"/>
      <c r="S413" s="13"/>
    </row>
    <row r="414" spans="1:19" s="3" customFormat="1" x14ac:dyDescent="0.2">
      <c r="A414" s="183"/>
      <c r="B414" s="182"/>
      <c r="C414" s="182"/>
      <c r="D414" s="182"/>
      <c r="E414" s="182"/>
      <c r="F414" s="184"/>
      <c r="G414" s="184"/>
      <c r="H414" s="182"/>
      <c r="I414" s="182"/>
      <c r="J414" s="185"/>
      <c r="K414" s="185"/>
      <c r="L414" s="185"/>
      <c r="M414" s="185"/>
      <c r="N414" s="185"/>
      <c r="O414" s="185"/>
      <c r="P414" s="185"/>
      <c r="Q414" s="186"/>
      <c r="R414" s="182"/>
      <c r="S414" s="13"/>
    </row>
    <row r="415" spans="1:19" s="3" customFormat="1" x14ac:dyDescent="0.2">
      <c r="A415" s="183"/>
      <c r="B415" s="182"/>
      <c r="C415" s="182"/>
      <c r="D415" s="182"/>
      <c r="E415" s="182"/>
      <c r="F415" s="184"/>
      <c r="G415" s="184"/>
      <c r="H415" s="182"/>
      <c r="I415" s="182"/>
      <c r="J415" s="185"/>
      <c r="K415" s="185"/>
      <c r="L415" s="185"/>
      <c r="M415" s="185"/>
      <c r="N415" s="185"/>
      <c r="O415" s="185"/>
      <c r="P415" s="185"/>
      <c r="Q415" s="186"/>
      <c r="R415" s="182"/>
      <c r="S415" s="13"/>
    </row>
    <row r="416" spans="1:19" s="3" customFormat="1" x14ac:dyDescent="0.2">
      <c r="A416" s="183"/>
      <c r="B416" s="182"/>
      <c r="C416" s="182"/>
      <c r="D416" s="182"/>
      <c r="E416" s="182"/>
      <c r="F416" s="184"/>
      <c r="G416" s="184"/>
      <c r="H416" s="182"/>
      <c r="I416" s="182"/>
      <c r="J416" s="185"/>
      <c r="K416" s="185"/>
      <c r="L416" s="185"/>
      <c r="M416" s="185"/>
      <c r="N416" s="185"/>
      <c r="O416" s="185"/>
      <c r="P416" s="185"/>
      <c r="Q416" s="186"/>
      <c r="R416" s="182"/>
      <c r="S416" s="13"/>
    </row>
    <row r="417" spans="1:19" s="3" customFormat="1" x14ac:dyDescent="0.2">
      <c r="A417" s="183"/>
      <c r="B417" s="182"/>
      <c r="C417" s="182"/>
      <c r="D417" s="182"/>
      <c r="E417" s="182"/>
      <c r="F417" s="184"/>
      <c r="G417" s="184"/>
      <c r="H417" s="182"/>
      <c r="I417" s="182"/>
      <c r="J417" s="185"/>
      <c r="K417" s="185"/>
      <c r="L417" s="185"/>
      <c r="M417" s="185"/>
      <c r="N417" s="185"/>
      <c r="O417" s="185"/>
      <c r="P417" s="185"/>
      <c r="Q417" s="186"/>
      <c r="R417" s="182"/>
      <c r="S417" s="13"/>
    </row>
    <row r="418" spans="1:19" s="3" customFormat="1" x14ac:dyDescent="0.2">
      <c r="A418" s="183"/>
      <c r="B418" s="182"/>
      <c r="C418" s="182"/>
      <c r="D418" s="182"/>
      <c r="E418" s="182"/>
      <c r="F418" s="184"/>
      <c r="G418" s="184"/>
      <c r="H418" s="182"/>
      <c r="I418" s="182"/>
      <c r="J418" s="185"/>
      <c r="K418" s="185"/>
      <c r="L418" s="185"/>
      <c r="M418" s="185"/>
      <c r="N418" s="185"/>
      <c r="O418" s="185"/>
      <c r="P418" s="185"/>
      <c r="Q418" s="186"/>
      <c r="R418" s="182"/>
      <c r="S418" s="13"/>
    </row>
    <row r="419" spans="1:19" s="3" customFormat="1" x14ac:dyDescent="0.2">
      <c r="A419" s="183"/>
      <c r="B419" s="182"/>
      <c r="C419" s="182"/>
      <c r="D419" s="182"/>
      <c r="E419" s="182"/>
      <c r="F419" s="184"/>
      <c r="G419" s="184"/>
      <c r="H419" s="182"/>
      <c r="I419" s="182"/>
      <c r="J419" s="185"/>
      <c r="K419" s="185"/>
      <c r="L419" s="185"/>
      <c r="M419" s="185"/>
      <c r="N419" s="185"/>
      <c r="O419" s="185"/>
      <c r="P419" s="185"/>
      <c r="Q419" s="186"/>
      <c r="R419" s="182"/>
      <c r="S419" s="13"/>
    </row>
    <row r="420" spans="1:19" s="3" customFormat="1" x14ac:dyDescent="0.2">
      <c r="A420" s="183"/>
      <c r="B420" s="182"/>
      <c r="C420" s="182"/>
      <c r="D420" s="182"/>
      <c r="E420" s="182"/>
      <c r="F420" s="184"/>
      <c r="G420" s="184"/>
      <c r="H420" s="182"/>
      <c r="I420" s="182"/>
      <c r="J420" s="185"/>
      <c r="K420" s="185"/>
      <c r="L420" s="185"/>
      <c r="M420" s="185"/>
      <c r="N420" s="185"/>
      <c r="O420" s="185"/>
      <c r="P420" s="185"/>
      <c r="Q420" s="186"/>
      <c r="R420" s="182"/>
      <c r="S420" s="13"/>
    </row>
    <row r="421" spans="1:19" s="3" customFormat="1" x14ac:dyDescent="0.2">
      <c r="A421" s="183"/>
      <c r="B421" s="182"/>
      <c r="C421" s="182"/>
      <c r="D421" s="182"/>
      <c r="E421" s="182"/>
      <c r="F421" s="184"/>
      <c r="G421" s="184"/>
      <c r="H421" s="182"/>
      <c r="I421" s="182"/>
      <c r="J421" s="185"/>
      <c r="K421" s="185"/>
      <c r="L421" s="185"/>
      <c r="M421" s="185"/>
      <c r="N421" s="185"/>
      <c r="O421" s="185"/>
      <c r="P421" s="185"/>
      <c r="Q421" s="186"/>
      <c r="R421" s="182"/>
      <c r="S421" s="13"/>
    </row>
    <row r="422" spans="1:19" s="3" customFormat="1" x14ac:dyDescent="0.2">
      <c r="A422" s="183"/>
      <c r="B422" s="182"/>
      <c r="C422" s="182"/>
      <c r="D422" s="182"/>
      <c r="E422" s="182"/>
      <c r="F422" s="184"/>
      <c r="G422" s="184"/>
      <c r="H422" s="182"/>
      <c r="I422" s="182"/>
      <c r="J422" s="185"/>
      <c r="K422" s="185"/>
      <c r="L422" s="185"/>
      <c r="M422" s="185"/>
      <c r="N422" s="185"/>
      <c r="O422" s="185"/>
      <c r="P422" s="185"/>
      <c r="Q422" s="186"/>
      <c r="R422" s="182"/>
      <c r="S422" s="13"/>
    </row>
    <row r="423" spans="1:19" s="3" customFormat="1" x14ac:dyDescent="0.2">
      <c r="A423" s="183"/>
      <c r="B423" s="182"/>
      <c r="C423" s="182"/>
      <c r="D423" s="182"/>
      <c r="E423" s="182"/>
      <c r="F423" s="184"/>
      <c r="G423" s="184"/>
      <c r="H423" s="182"/>
      <c r="I423" s="182"/>
      <c r="J423" s="185"/>
      <c r="K423" s="185"/>
      <c r="L423" s="185"/>
      <c r="M423" s="185"/>
      <c r="N423" s="185"/>
      <c r="O423" s="185"/>
      <c r="P423" s="185"/>
      <c r="Q423" s="186"/>
      <c r="R423" s="182"/>
      <c r="S423" s="13"/>
    </row>
    <row r="424" spans="1:19" s="3" customFormat="1" x14ac:dyDescent="0.2">
      <c r="A424" s="183"/>
      <c r="B424" s="182"/>
      <c r="C424" s="182"/>
      <c r="D424" s="182"/>
      <c r="E424" s="182"/>
      <c r="F424" s="184"/>
      <c r="G424" s="184"/>
      <c r="H424" s="182"/>
      <c r="I424" s="182"/>
      <c r="J424" s="185"/>
      <c r="K424" s="185"/>
      <c r="L424" s="185"/>
      <c r="M424" s="185"/>
      <c r="N424" s="185"/>
      <c r="O424" s="185"/>
      <c r="P424" s="185"/>
      <c r="Q424" s="186"/>
      <c r="R424" s="182"/>
      <c r="S424" s="13"/>
    </row>
    <row r="425" spans="1:19" s="3" customFormat="1" x14ac:dyDescent="0.2">
      <c r="A425" s="183"/>
      <c r="B425" s="182"/>
      <c r="C425" s="182"/>
      <c r="D425" s="182"/>
      <c r="E425" s="182"/>
      <c r="F425" s="184"/>
      <c r="G425" s="184"/>
      <c r="H425" s="182"/>
      <c r="I425" s="182"/>
      <c r="J425" s="185"/>
      <c r="K425" s="185"/>
      <c r="L425" s="185"/>
      <c r="M425" s="185"/>
      <c r="N425" s="185"/>
      <c r="O425" s="185"/>
      <c r="P425" s="185"/>
      <c r="Q425" s="186"/>
      <c r="R425" s="182"/>
      <c r="S425" s="13"/>
    </row>
    <row r="426" spans="1:19" s="3" customFormat="1" x14ac:dyDescent="0.2">
      <c r="A426" s="183"/>
      <c r="B426" s="182"/>
      <c r="C426" s="182"/>
      <c r="D426" s="182"/>
      <c r="E426" s="182"/>
      <c r="F426" s="184"/>
      <c r="G426" s="184"/>
      <c r="H426" s="182"/>
      <c r="I426" s="182"/>
      <c r="J426" s="185"/>
      <c r="K426" s="185"/>
      <c r="L426" s="185"/>
      <c r="M426" s="185"/>
      <c r="N426" s="185"/>
      <c r="O426" s="185"/>
      <c r="P426" s="185"/>
      <c r="Q426" s="186"/>
      <c r="R426" s="182"/>
      <c r="S426" s="13"/>
    </row>
    <row r="427" spans="1:19" s="3" customFormat="1" x14ac:dyDescent="0.2">
      <c r="A427" s="183"/>
      <c r="B427" s="182"/>
      <c r="C427" s="182"/>
      <c r="D427" s="182"/>
      <c r="E427" s="182"/>
      <c r="F427" s="184"/>
      <c r="G427" s="184"/>
      <c r="H427" s="182"/>
      <c r="I427" s="182"/>
      <c r="J427" s="185"/>
      <c r="K427" s="185"/>
      <c r="L427" s="185"/>
      <c r="M427" s="185"/>
      <c r="N427" s="185"/>
      <c r="O427" s="185"/>
      <c r="P427" s="185"/>
      <c r="Q427" s="186"/>
      <c r="R427" s="182"/>
      <c r="S427" s="13"/>
    </row>
    <row r="428" spans="1:19" s="3" customFormat="1" x14ac:dyDescent="0.2">
      <c r="A428" s="183"/>
      <c r="B428" s="182"/>
      <c r="C428" s="182"/>
      <c r="D428" s="182"/>
      <c r="E428" s="182"/>
      <c r="F428" s="184"/>
      <c r="G428" s="184"/>
      <c r="H428" s="182"/>
      <c r="I428" s="182"/>
      <c r="J428" s="185"/>
      <c r="K428" s="185"/>
      <c r="L428" s="185"/>
      <c r="M428" s="185"/>
      <c r="N428" s="185"/>
      <c r="O428" s="185"/>
      <c r="P428" s="185"/>
      <c r="Q428" s="186"/>
      <c r="R428" s="182"/>
      <c r="S428" s="13"/>
    </row>
    <row r="429" spans="1:19" s="3" customFormat="1" x14ac:dyDescent="0.2">
      <c r="A429" s="183"/>
      <c r="B429" s="182"/>
      <c r="C429" s="182"/>
      <c r="D429" s="182"/>
      <c r="E429" s="182"/>
      <c r="F429" s="184"/>
      <c r="G429" s="184"/>
      <c r="H429" s="182"/>
      <c r="I429" s="182"/>
      <c r="J429" s="185"/>
      <c r="K429" s="185"/>
      <c r="L429" s="185"/>
      <c r="M429" s="185"/>
      <c r="N429" s="185"/>
      <c r="O429" s="185"/>
      <c r="P429" s="185"/>
      <c r="Q429" s="186"/>
      <c r="R429" s="182"/>
      <c r="S429" s="13"/>
    </row>
    <row r="430" spans="1:19" s="3" customFormat="1" x14ac:dyDescent="0.2">
      <c r="A430" s="183"/>
      <c r="B430" s="182"/>
      <c r="C430" s="182"/>
      <c r="D430" s="182"/>
      <c r="E430" s="182"/>
      <c r="F430" s="184"/>
      <c r="G430" s="184"/>
      <c r="H430" s="182"/>
      <c r="I430" s="182"/>
      <c r="J430" s="185"/>
      <c r="K430" s="185"/>
      <c r="L430" s="185"/>
      <c r="M430" s="185"/>
      <c r="N430" s="185"/>
      <c r="O430" s="185"/>
      <c r="P430" s="185"/>
      <c r="Q430" s="186"/>
      <c r="R430" s="182"/>
      <c r="S430" s="13"/>
    </row>
    <row r="431" spans="1:19" s="3" customFormat="1" x14ac:dyDescent="0.2">
      <c r="A431" s="183"/>
      <c r="B431" s="182"/>
      <c r="C431" s="182"/>
      <c r="D431" s="182"/>
      <c r="E431" s="182"/>
      <c r="F431" s="184"/>
      <c r="G431" s="184"/>
      <c r="H431" s="182"/>
      <c r="I431" s="182"/>
      <c r="J431" s="185"/>
      <c r="K431" s="185"/>
      <c r="L431" s="185"/>
      <c r="M431" s="185"/>
      <c r="N431" s="185"/>
      <c r="O431" s="185"/>
      <c r="P431" s="185"/>
      <c r="Q431" s="186"/>
      <c r="R431" s="182"/>
      <c r="S431" s="13"/>
    </row>
    <row r="432" spans="1:19" s="3" customFormat="1" x14ac:dyDescent="0.2">
      <c r="A432" s="183"/>
      <c r="B432" s="182"/>
      <c r="C432" s="182"/>
      <c r="D432" s="182"/>
      <c r="E432" s="182"/>
      <c r="F432" s="184"/>
      <c r="G432" s="184"/>
      <c r="H432" s="182"/>
      <c r="I432" s="182"/>
      <c r="J432" s="185"/>
      <c r="K432" s="185"/>
      <c r="L432" s="185"/>
      <c r="M432" s="185"/>
      <c r="N432" s="185"/>
      <c r="O432" s="185"/>
      <c r="P432" s="185"/>
      <c r="Q432" s="186"/>
      <c r="R432" s="182"/>
      <c r="S432" s="13"/>
    </row>
    <row r="433" spans="1:19" s="3" customFormat="1" x14ac:dyDescent="0.2">
      <c r="A433" s="183"/>
      <c r="B433" s="182"/>
      <c r="C433" s="182"/>
      <c r="D433" s="182"/>
      <c r="E433" s="182"/>
      <c r="F433" s="184"/>
      <c r="G433" s="184"/>
      <c r="H433" s="182"/>
      <c r="I433" s="182"/>
      <c r="J433" s="185"/>
      <c r="K433" s="185"/>
      <c r="L433" s="185"/>
      <c r="M433" s="185"/>
      <c r="N433" s="185"/>
      <c r="O433" s="185"/>
      <c r="P433" s="185"/>
      <c r="Q433" s="186"/>
      <c r="R433" s="182"/>
      <c r="S433" s="13"/>
    </row>
    <row r="434" spans="1:19" s="3" customFormat="1" x14ac:dyDescent="0.2">
      <c r="A434" s="183"/>
      <c r="B434" s="182"/>
      <c r="C434" s="182"/>
      <c r="D434" s="182"/>
      <c r="E434" s="182"/>
      <c r="F434" s="184"/>
      <c r="G434" s="184"/>
      <c r="H434" s="182"/>
      <c r="I434" s="182"/>
      <c r="J434" s="185"/>
      <c r="K434" s="185"/>
      <c r="L434" s="185"/>
      <c r="M434" s="185"/>
      <c r="N434" s="185"/>
      <c r="O434" s="185"/>
      <c r="P434" s="185"/>
      <c r="Q434" s="186"/>
      <c r="R434" s="182"/>
      <c r="S434" s="13"/>
    </row>
    <row r="435" spans="1:19" s="3" customFormat="1" x14ac:dyDescent="0.2">
      <c r="A435" s="183"/>
      <c r="B435" s="182"/>
      <c r="C435" s="182"/>
      <c r="D435" s="182"/>
      <c r="E435" s="182"/>
      <c r="F435" s="184"/>
      <c r="G435" s="184"/>
      <c r="H435" s="182"/>
      <c r="I435" s="182"/>
      <c r="J435" s="185"/>
      <c r="K435" s="185"/>
      <c r="L435" s="185"/>
      <c r="M435" s="185"/>
      <c r="N435" s="185"/>
      <c r="O435" s="185"/>
      <c r="P435" s="185"/>
      <c r="Q435" s="186"/>
      <c r="R435" s="182"/>
      <c r="S435" s="13"/>
    </row>
    <row r="436" spans="1:19" s="3" customFormat="1" x14ac:dyDescent="0.2">
      <c r="A436" s="183"/>
      <c r="B436" s="182"/>
      <c r="C436" s="182"/>
      <c r="D436" s="182"/>
      <c r="E436" s="182"/>
      <c r="F436" s="184"/>
      <c r="G436" s="184"/>
      <c r="H436" s="182"/>
      <c r="I436" s="182"/>
      <c r="J436" s="185"/>
      <c r="K436" s="185"/>
      <c r="L436" s="185"/>
      <c r="M436" s="185"/>
      <c r="N436" s="185"/>
      <c r="O436" s="185"/>
      <c r="P436" s="185"/>
      <c r="Q436" s="186"/>
      <c r="R436" s="182"/>
      <c r="S436" s="13"/>
    </row>
    <row r="437" spans="1:19" s="3" customFormat="1" x14ac:dyDescent="0.2">
      <c r="A437" s="183"/>
      <c r="B437" s="182"/>
      <c r="C437" s="182"/>
      <c r="D437" s="182"/>
      <c r="E437" s="182"/>
      <c r="F437" s="184"/>
      <c r="G437" s="184"/>
      <c r="H437" s="182"/>
      <c r="I437" s="182"/>
      <c r="J437" s="185"/>
      <c r="K437" s="185"/>
      <c r="L437" s="185"/>
      <c r="M437" s="185"/>
      <c r="N437" s="185"/>
      <c r="O437" s="185"/>
      <c r="P437" s="185"/>
      <c r="Q437" s="186"/>
      <c r="R437" s="182"/>
      <c r="S437" s="13"/>
    </row>
    <row r="438" spans="1:19" s="3" customFormat="1" x14ac:dyDescent="0.2">
      <c r="A438" s="183"/>
      <c r="B438" s="182"/>
      <c r="C438" s="182"/>
      <c r="D438" s="182"/>
      <c r="E438" s="182"/>
      <c r="F438" s="184"/>
      <c r="G438" s="184"/>
      <c r="H438" s="182"/>
      <c r="I438" s="182"/>
      <c r="J438" s="185"/>
      <c r="K438" s="185"/>
      <c r="L438" s="185"/>
      <c r="M438" s="185"/>
      <c r="N438" s="185"/>
      <c r="O438" s="185"/>
      <c r="P438" s="185"/>
      <c r="Q438" s="186"/>
      <c r="R438" s="182"/>
      <c r="S438" s="13"/>
    </row>
    <row r="439" spans="1:19" s="3" customFormat="1" x14ac:dyDescent="0.2">
      <c r="A439" s="183"/>
      <c r="B439" s="182"/>
      <c r="C439" s="182"/>
      <c r="D439" s="182"/>
      <c r="E439" s="182"/>
      <c r="F439" s="184"/>
      <c r="G439" s="184"/>
      <c r="H439" s="182"/>
      <c r="I439" s="182"/>
      <c r="J439" s="185"/>
      <c r="K439" s="185"/>
      <c r="L439" s="185"/>
      <c r="M439" s="185"/>
      <c r="N439" s="185"/>
      <c r="O439" s="185"/>
      <c r="P439" s="185"/>
      <c r="Q439" s="186"/>
      <c r="R439" s="182"/>
      <c r="S439" s="13"/>
    </row>
    <row r="440" spans="1:19" s="3" customFormat="1" x14ac:dyDescent="0.2">
      <c r="A440" s="183"/>
      <c r="B440" s="182"/>
      <c r="C440" s="182"/>
      <c r="D440" s="182"/>
      <c r="E440" s="182"/>
      <c r="F440" s="184"/>
      <c r="G440" s="184"/>
      <c r="H440" s="182"/>
      <c r="I440" s="182"/>
      <c r="J440" s="185"/>
      <c r="K440" s="185"/>
      <c r="L440" s="185"/>
      <c r="M440" s="185"/>
      <c r="N440" s="185"/>
      <c r="O440" s="185"/>
      <c r="P440" s="185"/>
      <c r="Q440" s="186"/>
      <c r="R440" s="182"/>
      <c r="S440" s="13"/>
    </row>
    <row r="441" spans="1:19" s="3" customFormat="1" x14ac:dyDescent="0.2">
      <c r="A441" s="183"/>
      <c r="B441" s="182"/>
      <c r="C441" s="182"/>
      <c r="D441" s="182"/>
      <c r="E441" s="182"/>
      <c r="F441" s="184"/>
      <c r="G441" s="184"/>
      <c r="H441" s="182"/>
      <c r="I441" s="182"/>
      <c r="J441" s="185"/>
      <c r="K441" s="185"/>
      <c r="L441" s="185"/>
      <c r="M441" s="185"/>
      <c r="N441" s="185"/>
      <c r="O441" s="185"/>
      <c r="P441" s="185"/>
      <c r="Q441" s="186"/>
      <c r="R441" s="182"/>
      <c r="S441" s="13"/>
    </row>
    <row r="442" spans="1:19" s="3" customFormat="1" x14ac:dyDescent="0.2">
      <c r="A442" s="183"/>
      <c r="B442" s="182"/>
      <c r="C442" s="182"/>
      <c r="D442" s="182"/>
      <c r="E442" s="182"/>
      <c r="F442" s="184"/>
      <c r="G442" s="184"/>
      <c r="H442" s="182"/>
      <c r="I442" s="182"/>
      <c r="J442" s="185"/>
      <c r="K442" s="185"/>
      <c r="L442" s="185"/>
      <c r="M442" s="185"/>
      <c r="N442" s="185"/>
      <c r="O442" s="185"/>
      <c r="P442" s="185"/>
      <c r="Q442" s="186"/>
      <c r="R442" s="182"/>
      <c r="S442" s="13"/>
    </row>
    <row r="443" spans="1:19" s="3" customFormat="1" x14ac:dyDescent="0.2">
      <c r="A443" s="183"/>
      <c r="B443" s="182"/>
      <c r="C443" s="182"/>
      <c r="D443" s="182"/>
      <c r="E443" s="182"/>
      <c r="F443" s="184"/>
      <c r="G443" s="184"/>
      <c r="H443" s="182"/>
      <c r="I443" s="182"/>
      <c r="J443" s="185"/>
      <c r="K443" s="185"/>
      <c r="L443" s="185"/>
      <c r="M443" s="185"/>
      <c r="N443" s="185"/>
      <c r="O443" s="185"/>
      <c r="P443" s="185"/>
      <c r="Q443" s="186"/>
      <c r="R443" s="182"/>
      <c r="S443" s="13"/>
    </row>
    <row r="444" spans="1:19" s="3" customFormat="1" x14ac:dyDescent="0.2">
      <c r="A444" s="183"/>
      <c r="B444" s="182"/>
      <c r="C444" s="182"/>
      <c r="D444" s="182"/>
      <c r="E444" s="182"/>
      <c r="F444" s="184"/>
      <c r="G444" s="184"/>
      <c r="H444" s="182"/>
      <c r="I444" s="182"/>
      <c r="J444" s="185"/>
      <c r="K444" s="185"/>
      <c r="L444" s="185"/>
      <c r="M444" s="185"/>
      <c r="N444" s="185"/>
      <c r="O444" s="185"/>
      <c r="P444" s="185"/>
      <c r="Q444" s="186"/>
      <c r="R444" s="182"/>
      <c r="S444" s="13"/>
    </row>
    <row r="445" spans="1:19" s="3" customFormat="1" x14ac:dyDescent="0.2">
      <c r="A445" s="183"/>
      <c r="B445" s="182"/>
      <c r="C445" s="182"/>
      <c r="D445" s="182"/>
      <c r="E445" s="182"/>
      <c r="F445" s="184"/>
      <c r="G445" s="184"/>
      <c r="H445" s="182"/>
      <c r="I445" s="182"/>
      <c r="J445" s="185"/>
      <c r="K445" s="185"/>
      <c r="L445" s="185"/>
      <c r="M445" s="185"/>
      <c r="N445" s="185"/>
      <c r="O445" s="185"/>
      <c r="P445" s="185"/>
      <c r="Q445" s="186"/>
      <c r="R445" s="182"/>
      <c r="S445" s="13"/>
    </row>
    <row r="446" spans="1:19" s="3" customFormat="1" x14ac:dyDescent="0.2">
      <c r="A446" s="183"/>
      <c r="B446" s="182"/>
      <c r="C446" s="182"/>
      <c r="D446" s="182"/>
      <c r="E446" s="182"/>
      <c r="F446" s="184"/>
      <c r="G446" s="184"/>
      <c r="H446" s="182"/>
      <c r="I446" s="182"/>
      <c r="J446" s="185"/>
      <c r="K446" s="185"/>
      <c r="L446" s="185"/>
      <c r="M446" s="185"/>
      <c r="N446" s="185"/>
      <c r="O446" s="185"/>
      <c r="P446" s="185"/>
      <c r="Q446" s="186"/>
      <c r="R446" s="182"/>
      <c r="S446" s="13"/>
    </row>
    <row r="447" spans="1:19" s="3" customFormat="1" x14ac:dyDescent="0.2">
      <c r="A447" s="183"/>
      <c r="B447" s="182"/>
      <c r="C447" s="182"/>
      <c r="D447" s="182"/>
      <c r="E447" s="182"/>
      <c r="F447" s="184"/>
      <c r="G447" s="184"/>
      <c r="H447" s="182"/>
      <c r="I447" s="182"/>
      <c r="J447" s="185"/>
      <c r="K447" s="185"/>
      <c r="L447" s="185"/>
      <c r="M447" s="185"/>
      <c r="N447" s="185"/>
      <c r="O447" s="185"/>
      <c r="P447" s="185"/>
      <c r="Q447" s="186"/>
      <c r="R447" s="182"/>
      <c r="S447" s="13"/>
    </row>
    <row r="448" spans="1:19" s="3" customFormat="1" x14ac:dyDescent="0.2">
      <c r="A448" s="183"/>
      <c r="B448" s="182"/>
      <c r="C448" s="182"/>
      <c r="D448" s="182"/>
      <c r="E448" s="182"/>
      <c r="F448" s="184"/>
      <c r="G448" s="184"/>
      <c r="H448" s="182"/>
      <c r="I448" s="182"/>
      <c r="J448" s="185"/>
      <c r="K448" s="185"/>
      <c r="L448" s="185"/>
      <c r="M448" s="185"/>
      <c r="N448" s="185"/>
      <c r="O448" s="185"/>
      <c r="P448" s="185"/>
      <c r="Q448" s="186"/>
      <c r="R448" s="182"/>
      <c r="S448" s="13"/>
    </row>
    <row r="449" spans="1:19" s="3" customFormat="1" x14ac:dyDescent="0.2">
      <c r="A449" s="183"/>
      <c r="B449" s="182"/>
      <c r="C449" s="182"/>
      <c r="D449" s="182"/>
      <c r="E449" s="182"/>
      <c r="F449" s="184"/>
      <c r="G449" s="184"/>
      <c r="H449" s="182"/>
      <c r="I449" s="182"/>
      <c r="J449" s="185"/>
      <c r="K449" s="185"/>
      <c r="L449" s="185"/>
      <c r="M449" s="185"/>
      <c r="N449" s="185"/>
      <c r="O449" s="185"/>
      <c r="P449" s="185"/>
      <c r="Q449" s="186"/>
      <c r="R449" s="182"/>
      <c r="S449" s="13"/>
    </row>
    <row r="450" spans="1:19" s="3" customFormat="1" x14ac:dyDescent="0.2">
      <c r="A450" s="183"/>
      <c r="B450" s="182"/>
      <c r="C450" s="182"/>
      <c r="D450" s="182"/>
      <c r="E450" s="182"/>
      <c r="F450" s="184"/>
      <c r="G450" s="184"/>
      <c r="H450" s="182"/>
      <c r="I450" s="182"/>
      <c r="J450" s="185"/>
      <c r="K450" s="185"/>
      <c r="L450" s="185"/>
      <c r="M450" s="185"/>
      <c r="N450" s="185"/>
      <c r="O450" s="185"/>
      <c r="P450" s="185"/>
      <c r="Q450" s="186"/>
      <c r="R450" s="182"/>
      <c r="S450" s="13"/>
    </row>
    <row r="451" spans="1:19" s="3" customFormat="1" x14ac:dyDescent="0.2">
      <c r="A451" s="183"/>
      <c r="B451" s="182"/>
      <c r="C451" s="182"/>
      <c r="D451" s="182"/>
      <c r="E451" s="182"/>
      <c r="F451" s="184"/>
      <c r="G451" s="184"/>
      <c r="H451" s="182"/>
      <c r="I451" s="182"/>
      <c r="J451" s="185"/>
      <c r="K451" s="185"/>
      <c r="L451" s="185"/>
      <c r="M451" s="185"/>
      <c r="N451" s="185"/>
      <c r="O451" s="185"/>
      <c r="P451" s="185"/>
      <c r="Q451" s="186"/>
      <c r="R451" s="182"/>
      <c r="S451" s="13"/>
    </row>
    <row r="452" spans="1:19" s="3" customFormat="1" x14ac:dyDescent="0.2">
      <c r="A452" s="183"/>
      <c r="B452" s="182"/>
      <c r="C452" s="182"/>
      <c r="D452" s="182"/>
      <c r="E452" s="182"/>
      <c r="F452" s="184"/>
      <c r="G452" s="184"/>
      <c r="H452" s="182"/>
      <c r="I452" s="182"/>
      <c r="J452" s="185"/>
      <c r="K452" s="185"/>
      <c r="L452" s="185"/>
      <c r="M452" s="185"/>
      <c r="N452" s="185"/>
      <c r="O452" s="185"/>
      <c r="P452" s="185"/>
      <c r="Q452" s="186"/>
      <c r="R452" s="182"/>
      <c r="S452" s="13"/>
    </row>
    <row r="453" spans="1:19" s="3" customFormat="1" x14ac:dyDescent="0.2">
      <c r="A453" s="183"/>
      <c r="B453" s="182"/>
      <c r="C453" s="182"/>
      <c r="D453" s="182"/>
      <c r="E453" s="182"/>
      <c r="F453" s="184"/>
      <c r="G453" s="184"/>
      <c r="H453" s="182"/>
      <c r="I453" s="182"/>
      <c r="J453" s="185"/>
      <c r="K453" s="185"/>
      <c r="L453" s="185"/>
      <c r="M453" s="185"/>
      <c r="N453" s="185"/>
      <c r="O453" s="185"/>
      <c r="P453" s="185"/>
      <c r="Q453" s="186"/>
      <c r="R453" s="182"/>
      <c r="S453" s="13"/>
    </row>
    <row r="454" spans="1:19" s="3" customFormat="1" x14ac:dyDescent="0.2">
      <c r="A454" s="183"/>
      <c r="B454" s="182"/>
      <c r="C454" s="182"/>
      <c r="D454" s="182"/>
      <c r="E454" s="182"/>
      <c r="F454" s="184"/>
      <c r="G454" s="184"/>
      <c r="H454" s="182"/>
      <c r="I454" s="182"/>
      <c r="J454" s="185"/>
      <c r="K454" s="185"/>
      <c r="L454" s="185"/>
      <c r="M454" s="185"/>
      <c r="N454" s="185"/>
      <c r="O454" s="185"/>
      <c r="P454" s="185"/>
      <c r="Q454" s="186"/>
      <c r="R454" s="182"/>
      <c r="S454" s="13"/>
    </row>
    <row r="455" spans="1:19" s="3" customFormat="1" x14ac:dyDescent="0.2">
      <c r="A455" s="183"/>
      <c r="B455" s="182"/>
      <c r="C455" s="182"/>
      <c r="D455" s="182"/>
      <c r="E455" s="182"/>
      <c r="F455" s="184"/>
      <c r="G455" s="184"/>
      <c r="H455" s="182"/>
      <c r="I455" s="182"/>
      <c r="J455" s="185"/>
      <c r="K455" s="185"/>
      <c r="L455" s="185"/>
      <c r="M455" s="185"/>
      <c r="N455" s="185"/>
      <c r="O455" s="185"/>
      <c r="P455" s="185"/>
      <c r="Q455" s="186"/>
      <c r="R455" s="182"/>
      <c r="S455" s="13"/>
    </row>
    <row r="456" spans="1:19" s="3" customFormat="1" x14ac:dyDescent="0.2">
      <c r="A456" s="183"/>
      <c r="B456" s="182"/>
      <c r="C456" s="182"/>
      <c r="D456" s="182"/>
      <c r="E456" s="182"/>
      <c r="F456" s="184"/>
      <c r="G456" s="184"/>
      <c r="H456" s="182"/>
      <c r="I456" s="182"/>
      <c r="J456" s="185"/>
      <c r="K456" s="185"/>
      <c r="L456" s="185"/>
      <c r="M456" s="185"/>
      <c r="N456" s="185"/>
      <c r="O456" s="185"/>
      <c r="P456" s="185"/>
      <c r="Q456" s="186"/>
      <c r="R456" s="182"/>
      <c r="S456" s="13"/>
    </row>
    <row r="457" spans="1:19" s="3" customFormat="1" x14ac:dyDescent="0.2">
      <c r="A457" s="183"/>
      <c r="B457" s="182"/>
      <c r="C457" s="182"/>
      <c r="D457" s="182"/>
      <c r="E457" s="182"/>
      <c r="F457" s="184"/>
      <c r="G457" s="184"/>
      <c r="H457" s="182"/>
      <c r="I457" s="182"/>
      <c r="J457" s="185"/>
      <c r="K457" s="185"/>
      <c r="L457" s="185"/>
      <c r="M457" s="185"/>
      <c r="N457" s="185"/>
      <c r="O457" s="185"/>
      <c r="P457" s="185"/>
      <c r="Q457" s="186"/>
      <c r="R457" s="182"/>
      <c r="S457" s="13"/>
    </row>
    <row r="458" spans="1:19" s="3" customFormat="1" x14ac:dyDescent="0.2">
      <c r="A458" s="183"/>
      <c r="B458" s="182"/>
      <c r="C458" s="182"/>
      <c r="D458" s="182"/>
      <c r="E458" s="182"/>
      <c r="F458" s="184"/>
      <c r="G458" s="184"/>
      <c r="H458" s="182"/>
      <c r="I458" s="182"/>
      <c r="J458" s="185"/>
      <c r="K458" s="185"/>
      <c r="L458" s="185"/>
      <c r="M458" s="185"/>
      <c r="N458" s="185"/>
      <c r="O458" s="185"/>
      <c r="P458" s="185"/>
      <c r="Q458" s="186"/>
      <c r="R458" s="182"/>
      <c r="S458" s="13"/>
    </row>
    <row r="459" spans="1:19" s="3" customFormat="1" x14ac:dyDescent="0.2">
      <c r="A459" s="183"/>
      <c r="B459" s="182"/>
      <c r="C459" s="182"/>
      <c r="D459" s="182"/>
      <c r="E459" s="182"/>
      <c r="F459" s="184"/>
      <c r="G459" s="184"/>
      <c r="H459" s="182"/>
      <c r="I459" s="182"/>
      <c r="J459" s="185"/>
      <c r="K459" s="185"/>
      <c r="L459" s="185"/>
      <c r="M459" s="185"/>
      <c r="N459" s="185"/>
      <c r="O459" s="185"/>
      <c r="P459" s="185"/>
      <c r="Q459" s="186"/>
      <c r="R459" s="182"/>
      <c r="S459" s="13"/>
    </row>
    <row r="460" spans="1:19" s="3" customFormat="1" x14ac:dyDescent="0.2">
      <c r="A460" s="183"/>
      <c r="B460" s="182"/>
      <c r="C460" s="182"/>
      <c r="D460" s="182"/>
      <c r="E460" s="182"/>
      <c r="F460" s="184"/>
      <c r="G460" s="184"/>
      <c r="H460" s="182"/>
      <c r="I460" s="182"/>
      <c r="J460" s="185"/>
      <c r="K460" s="185"/>
      <c r="L460" s="185"/>
      <c r="M460" s="185"/>
      <c r="N460" s="185"/>
      <c r="O460" s="185"/>
      <c r="P460" s="185"/>
      <c r="Q460" s="186"/>
      <c r="R460" s="182"/>
      <c r="S460" s="13"/>
    </row>
    <row r="461" spans="1:19" s="3" customFormat="1" x14ac:dyDescent="0.2">
      <c r="A461" s="183"/>
      <c r="B461" s="182"/>
      <c r="C461" s="182"/>
      <c r="D461" s="182"/>
      <c r="E461" s="182"/>
      <c r="F461" s="184"/>
      <c r="G461" s="184"/>
      <c r="H461" s="182"/>
      <c r="I461" s="182"/>
      <c r="J461" s="185"/>
      <c r="K461" s="185"/>
      <c r="L461" s="185"/>
      <c r="M461" s="185"/>
      <c r="N461" s="185"/>
      <c r="O461" s="185"/>
      <c r="P461" s="185"/>
      <c r="Q461" s="186"/>
      <c r="R461" s="182"/>
      <c r="S461" s="13"/>
    </row>
    <row r="462" spans="1:19" s="3" customFormat="1" x14ac:dyDescent="0.2">
      <c r="A462" s="183"/>
      <c r="B462" s="182"/>
      <c r="C462" s="182"/>
      <c r="D462" s="182"/>
      <c r="E462" s="182"/>
      <c r="F462" s="184"/>
      <c r="G462" s="184"/>
      <c r="H462" s="182"/>
      <c r="I462" s="182"/>
      <c r="J462" s="185"/>
      <c r="K462" s="185"/>
      <c r="L462" s="185"/>
      <c r="M462" s="185"/>
      <c r="N462" s="185"/>
      <c r="O462" s="185"/>
      <c r="P462" s="185"/>
      <c r="Q462" s="186"/>
      <c r="R462" s="182"/>
      <c r="S462" s="13"/>
    </row>
    <row r="463" spans="1:19" s="3" customFormat="1" x14ac:dyDescent="0.2">
      <c r="A463" s="183"/>
      <c r="B463" s="182"/>
      <c r="C463" s="182"/>
      <c r="D463" s="182"/>
      <c r="E463" s="182"/>
      <c r="F463" s="184"/>
      <c r="G463" s="184"/>
      <c r="H463" s="182"/>
      <c r="I463" s="182"/>
      <c r="J463" s="185"/>
      <c r="K463" s="185"/>
      <c r="L463" s="185"/>
      <c r="M463" s="185"/>
      <c r="N463" s="185"/>
      <c r="O463" s="185"/>
      <c r="P463" s="185"/>
      <c r="Q463" s="186"/>
      <c r="R463" s="182"/>
      <c r="S463" s="13"/>
    </row>
    <row r="464" spans="1:19" s="3" customFormat="1" x14ac:dyDescent="0.2">
      <c r="A464" s="183"/>
      <c r="B464" s="182"/>
      <c r="C464" s="182"/>
      <c r="D464" s="182"/>
      <c r="E464" s="182"/>
      <c r="F464" s="184"/>
      <c r="G464" s="184"/>
      <c r="H464" s="182"/>
      <c r="I464" s="182"/>
      <c r="J464" s="185"/>
      <c r="K464" s="185"/>
      <c r="L464" s="185"/>
      <c r="M464" s="185"/>
      <c r="N464" s="185"/>
      <c r="O464" s="185"/>
      <c r="P464" s="185"/>
      <c r="Q464" s="186"/>
      <c r="R464" s="182"/>
      <c r="S464" s="13"/>
    </row>
    <row r="465" spans="1:19" s="3" customFormat="1" x14ac:dyDescent="0.2">
      <c r="A465" s="183"/>
      <c r="B465" s="182"/>
      <c r="C465" s="182"/>
      <c r="D465" s="182"/>
      <c r="E465" s="182"/>
      <c r="F465" s="184"/>
      <c r="G465" s="184"/>
      <c r="H465" s="182"/>
      <c r="I465" s="182"/>
      <c r="J465" s="185"/>
      <c r="K465" s="185"/>
      <c r="L465" s="185"/>
      <c r="M465" s="185"/>
      <c r="N465" s="185"/>
      <c r="O465" s="185"/>
      <c r="P465" s="185"/>
      <c r="Q465" s="186"/>
      <c r="R465" s="182"/>
      <c r="S465" s="13"/>
    </row>
    <row r="466" spans="1:19" s="3" customFormat="1" x14ac:dyDescent="0.2">
      <c r="A466" s="183"/>
      <c r="B466" s="182"/>
      <c r="C466" s="182"/>
      <c r="D466" s="182"/>
      <c r="E466" s="182"/>
      <c r="F466" s="184"/>
      <c r="G466" s="184"/>
      <c r="H466" s="182"/>
      <c r="I466" s="182"/>
      <c r="J466" s="185"/>
      <c r="K466" s="185"/>
      <c r="L466" s="185"/>
      <c r="M466" s="185"/>
      <c r="N466" s="185"/>
      <c r="O466" s="185"/>
      <c r="P466" s="185"/>
      <c r="Q466" s="186"/>
      <c r="R466" s="182"/>
      <c r="S466" s="13"/>
    </row>
    <row r="467" spans="1:19" s="3" customFormat="1" x14ac:dyDescent="0.2">
      <c r="A467" s="183"/>
      <c r="B467" s="182"/>
      <c r="C467" s="182"/>
      <c r="D467" s="182"/>
      <c r="E467" s="182"/>
      <c r="F467" s="184"/>
      <c r="G467" s="184"/>
      <c r="H467" s="182"/>
      <c r="I467" s="182"/>
      <c r="J467" s="185"/>
      <c r="K467" s="185"/>
      <c r="L467" s="185"/>
      <c r="M467" s="185"/>
      <c r="N467" s="185"/>
      <c r="O467" s="185"/>
      <c r="P467" s="185"/>
      <c r="Q467" s="186"/>
      <c r="R467" s="182"/>
      <c r="S467" s="13"/>
    </row>
    <row r="468" spans="1:19" s="3" customFormat="1" x14ac:dyDescent="0.2">
      <c r="A468" s="183"/>
      <c r="B468" s="182"/>
      <c r="C468" s="182"/>
      <c r="D468" s="182"/>
      <c r="E468" s="182"/>
      <c r="F468" s="184"/>
      <c r="G468" s="184"/>
      <c r="H468" s="182"/>
      <c r="I468" s="182"/>
      <c r="J468" s="185"/>
      <c r="K468" s="185"/>
      <c r="L468" s="185"/>
      <c r="M468" s="185"/>
      <c r="N468" s="185"/>
      <c r="O468" s="185"/>
      <c r="P468" s="185"/>
      <c r="Q468" s="186"/>
      <c r="R468" s="182"/>
      <c r="S468" s="13"/>
    </row>
    <row r="469" spans="1:19" s="3" customFormat="1" x14ac:dyDescent="0.2">
      <c r="A469" s="183"/>
      <c r="B469" s="182"/>
      <c r="C469" s="182"/>
      <c r="D469" s="182"/>
      <c r="E469" s="182"/>
      <c r="F469" s="184"/>
      <c r="G469" s="184"/>
      <c r="H469" s="182"/>
      <c r="I469" s="182"/>
      <c r="J469" s="185"/>
      <c r="K469" s="185"/>
      <c r="L469" s="185"/>
      <c r="M469" s="185"/>
      <c r="N469" s="185"/>
      <c r="O469" s="185"/>
      <c r="P469" s="185"/>
      <c r="Q469" s="186"/>
      <c r="R469" s="182"/>
      <c r="S469" s="13"/>
    </row>
    <row r="470" spans="1:19" s="3" customFormat="1" x14ac:dyDescent="0.2">
      <c r="A470" s="183"/>
      <c r="B470" s="182"/>
      <c r="C470" s="182"/>
      <c r="D470" s="182"/>
      <c r="E470" s="182"/>
      <c r="F470" s="184"/>
      <c r="G470" s="184"/>
      <c r="H470" s="182"/>
      <c r="I470" s="182"/>
      <c r="J470" s="185"/>
      <c r="K470" s="185"/>
      <c r="L470" s="185"/>
      <c r="M470" s="185"/>
      <c r="N470" s="185"/>
      <c r="O470" s="185"/>
      <c r="P470" s="185"/>
      <c r="Q470" s="186"/>
      <c r="R470" s="182"/>
      <c r="S470" s="13"/>
    </row>
    <row r="471" spans="1:19" s="3" customFormat="1" x14ac:dyDescent="0.2">
      <c r="A471" s="183"/>
      <c r="B471" s="182"/>
      <c r="C471" s="182"/>
      <c r="D471" s="182"/>
      <c r="E471" s="182"/>
      <c r="F471" s="184"/>
      <c r="G471" s="184"/>
      <c r="H471" s="182"/>
      <c r="I471" s="182"/>
      <c r="J471" s="185"/>
      <c r="K471" s="185"/>
      <c r="L471" s="185"/>
      <c r="M471" s="185"/>
      <c r="N471" s="185"/>
      <c r="O471" s="185"/>
      <c r="P471" s="185"/>
      <c r="Q471" s="186"/>
      <c r="R471" s="182"/>
      <c r="S471" s="13"/>
    </row>
    <row r="472" spans="1:19" s="3" customFormat="1" x14ac:dyDescent="0.2">
      <c r="A472" s="183"/>
      <c r="B472" s="182"/>
      <c r="C472" s="182"/>
      <c r="D472" s="182"/>
      <c r="E472" s="182"/>
      <c r="F472" s="184"/>
      <c r="G472" s="184"/>
      <c r="H472" s="182"/>
      <c r="I472" s="182"/>
      <c r="J472" s="185"/>
      <c r="K472" s="185"/>
      <c r="L472" s="185"/>
      <c r="M472" s="185"/>
      <c r="N472" s="185"/>
      <c r="O472" s="185"/>
      <c r="P472" s="185"/>
      <c r="Q472" s="186"/>
      <c r="R472" s="182"/>
      <c r="S472" s="13"/>
    </row>
    <row r="473" spans="1:19" s="3" customFormat="1" x14ac:dyDescent="0.2">
      <c r="A473" s="183"/>
      <c r="B473" s="182"/>
      <c r="C473" s="182"/>
      <c r="D473" s="182"/>
      <c r="E473" s="182"/>
      <c r="F473" s="184"/>
      <c r="G473" s="184"/>
      <c r="H473" s="182"/>
      <c r="I473" s="182"/>
      <c r="J473" s="185"/>
      <c r="K473" s="185"/>
      <c r="L473" s="185"/>
      <c r="M473" s="185"/>
      <c r="N473" s="185"/>
      <c r="O473" s="185"/>
      <c r="P473" s="185"/>
      <c r="Q473" s="186"/>
      <c r="R473" s="182"/>
      <c r="S473" s="13"/>
    </row>
    <row r="474" spans="1:19" s="3" customFormat="1" x14ac:dyDescent="0.2">
      <c r="A474" s="183"/>
      <c r="B474" s="182"/>
      <c r="C474" s="182"/>
      <c r="D474" s="182"/>
      <c r="E474" s="182"/>
      <c r="F474" s="184"/>
      <c r="G474" s="184"/>
      <c r="H474" s="182"/>
      <c r="I474" s="182"/>
      <c r="J474" s="185"/>
      <c r="K474" s="185"/>
      <c r="L474" s="185"/>
      <c r="M474" s="185"/>
      <c r="N474" s="185"/>
      <c r="O474" s="185"/>
      <c r="P474" s="185"/>
      <c r="Q474" s="186"/>
      <c r="R474" s="182"/>
      <c r="S474" s="13"/>
    </row>
    <row r="475" spans="1:19" s="3" customFormat="1" x14ac:dyDescent="0.2">
      <c r="A475" s="183"/>
      <c r="B475" s="182"/>
      <c r="C475" s="182"/>
      <c r="D475" s="182"/>
      <c r="E475" s="182"/>
      <c r="F475" s="184"/>
      <c r="G475" s="184"/>
      <c r="H475" s="182"/>
      <c r="I475" s="182"/>
      <c r="J475" s="185"/>
      <c r="K475" s="185"/>
      <c r="L475" s="185"/>
      <c r="M475" s="185"/>
      <c r="N475" s="185"/>
      <c r="O475" s="185"/>
      <c r="P475" s="185"/>
      <c r="Q475" s="186"/>
      <c r="R475" s="182"/>
      <c r="S475" s="13"/>
    </row>
    <row r="476" spans="1:19" s="3" customFormat="1" x14ac:dyDescent="0.2">
      <c r="A476" s="183"/>
      <c r="B476" s="182"/>
      <c r="C476" s="182"/>
      <c r="D476" s="182"/>
      <c r="E476" s="182"/>
      <c r="F476" s="184"/>
      <c r="G476" s="184"/>
      <c r="H476" s="182"/>
      <c r="I476" s="182"/>
      <c r="J476" s="185"/>
      <c r="K476" s="185"/>
      <c r="L476" s="185"/>
      <c r="M476" s="185"/>
      <c r="N476" s="185"/>
      <c r="O476" s="185"/>
      <c r="P476" s="185"/>
      <c r="Q476" s="186"/>
      <c r="R476" s="182"/>
      <c r="S476" s="13"/>
    </row>
    <row r="477" spans="1:19" s="3" customFormat="1" x14ac:dyDescent="0.2">
      <c r="A477" s="183"/>
      <c r="B477" s="182"/>
      <c r="C477" s="182"/>
      <c r="D477" s="182"/>
      <c r="E477" s="182"/>
      <c r="F477" s="184"/>
      <c r="G477" s="184"/>
      <c r="H477" s="182"/>
      <c r="I477" s="182"/>
      <c r="J477" s="185"/>
      <c r="K477" s="185"/>
      <c r="L477" s="185"/>
      <c r="M477" s="185"/>
      <c r="N477" s="185"/>
      <c r="O477" s="185"/>
      <c r="P477" s="185"/>
      <c r="Q477" s="186"/>
      <c r="R477" s="182"/>
      <c r="S477" s="13"/>
    </row>
    <row r="478" spans="1:19" s="3" customFormat="1" x14ac:dyDescent="0.2">
      <c r="A478" s="183"/>
      <c r="B478" s="182"/>
      <c r="C478" s="182"/>
      <c r="D478" s="182"/>
      <c r="E478" s="182"/>
      <c r="F478" s="184"/>
      <c r="G478" s="184"/>
      <c r="H478" s="182"/>
      <c r="I478" s="182"/>
      <c r="J478" s="185"/>
      <c r="K478" s="185"/>
      <c r="L478" s="185"/>
      <c r="M478" s="185"/>
      <c r="N478" s="185"/>
      <c r="O478" s="185"/>
      <c r="P478" s="185"/>
      <c r="Q478" s="186"/>
      <c r="R478" s="182"/>
      <c r="S478" s="13"/>
    </row>
    <row r="479" spans="1:19" s="3" customFormat="1" x14ac:dyDescent="0.2">
      <c r="A479" s="183"/>
      <c r="B479" s="182"/>
      <c r="C479" s="182"/>
      <c r="D479" s="182"/>
      <c r="E479" s="182"/>
      <c r="F479" s="184"/>
      <c r="G479" s="184"/>
      <c r="H479" s="182"/>
      <c r="I479" s="182"/>
      <c r="J479" s="185"/>
      <c r="K479" s="185"/>
      <c r="L479" s="185"/>
      <c r="M479" s="185"/>
      <c r="N479" s="185"/>
      <c r="O479" s="185"/>
      <c r="P479" s="185"/>
      <c r="Q479" s="186"/>
      <c r="R479" s="182"/>
      <c r="S479" s="13"/>
    </row>
    <row r="480" spans="1:19" s="3" customFormat="1" x14ac:dyDescent="0.2">
      <c r="A480" s="183"/>
      <c r="B480" s="182"/>
      <c r="C480" s="182"/>
      <c r="D480" s="182"/>
      <c r="E480" s="182"/>
      <c r="F480" s="184"/>
      <c r="G480" s="184"/>
      <c r="H480" s="182"/>
      <c r="I480" s="182"/>
      <c r="J480" s="185"/>
      <c r="K480" s="185"/>
      <c r="L480" s="185"/>
      <c r="M480" s="185"/>
      <c r="N480" s="185"/>
      <c r="O480" s="185"/>
      <c r="P480" s="185"/>
      <c r="Q480" s="186"/>
      <c r="R480" s="182"/>
      <c r="S480" s="13"/>
    </row>
    <row r="481" spans="1:19" s="3" customFormat="1" x14ac:dyDescent="0.2">
      <c r="A481" s="183"/>
      <c r="B481" s="182"/>
      <c r="C481" s="182"/>
      <c r="D481" s="182"/>
      <c r="E481" s="182"/>
      <c r="F481" s="184"/>
      <c r="G481" s="184"/>
      <c r="H481" s="182"/>
      <c r="I481" s="182"/>
      <c r="J481" s="185"/>
      <c r="K481" s="185"/>
      <c r="L481" s="185"/>
      <c r="M481" s="185"/>
      <c r="N481" s="185"/>
      <c r="O481" s="185"/>
      <c r="P481" s="185"/>
      <c r="Q481" s="186"/>
      <c r="R481" s="182"/>
      <c r="S481" s="13"/>
    </row>
    <row r="482" spans="1:19" s="3" customFormat="1" x14ac:dyDescent="0.2">
      <c r="A482" s="183"/>
      <c r="B482" s="182"/>
      <c r="C482" s="182"/>
      <c r="D482" s="182"/>
      <c r="E482" s="182"/>
      <c r="F482" s="184"/>
      <c r="G482" s="184"/>
      <c r="H482" s="182"/>
      <c r="I482" s="182"/>
      <c r="J482" s="185"/>
      <c r="K482" s="185"/>
      <c r="L482" s="185"/>
      <c r="M482" s="185"/>
      <c r="N482" s="185"/>
      <c r="O482" s="185"/>
      <c r="P482" s="185"/>
      <c r="Q482" s="186"/>
      <c r="R482" s="182"/>
      <c r="S482" s="13"/>
    </row>
    <row r="483" spans="1:19" s="3" customFormat="1" x14ac:dyDescent="0.2">
      <c r="A483" s="183"/>
      <c r="B483" s="182"/>
      <c r="C483" s="182"/>
      <c r="D483" s="182"/>
      <c r="E483" s="182"/>
      <c r="F483" s="184"/>
      <c r="G483" s="184"/>
      <c r="H483" s="182"/>
      <c r="I483" s="182"/>
      <c r="J483" s="185"/>
      <c r="K483" s="185"/>
      <c r="L483" s="185"/>
      <c r="M483" s="185"/>
      <c r="N483" s="185"/>
      <c r="O483" s="185"/>
      <c r="P483" s="185"/>
      <c r="Q483" s="186"/>
      <c r="R483" s="182"/>
      <c r="S483" s="13"/>
    </row>
    <row r="484" spans="1:19" s="3" customFormat="1" x14ac:dyDescent="0.2">
      <c r="A484" s="183"/>
      <c r="B484" s="182"/>
      <c r="C484" s="182"/>
      <c r="D484" s="182"/>
      <c r="E484" s="182"/>
      <c r="F484" s="184"/>
      <c r="G484" s="184"/>
      <c r="H484" s="182"/>
      <c r="I484" s="182"/>
      <c r="J484" s="185"/>
      <c r="K484" s="185"/>
      <c r="L484" s="185"/>
      <c r="M484" s="185"/>
      <c r="N484" s="185"/>
      <c r="O484" s="185"/>
      <c r="P484" s="185"/>
      <c r="Q484" s="186"/>
      <c r="R484" s="182"/>
      <c r="S484" s="13"/>
    </row>
    <row r="485" spans="1:19" s="3" customFormat="1" x14ac:dyDescent="0.2">
      <c r="A485" s="183"/>
      <c r="B485" s="182"/>
      <c r="C485" s="182"/>
      <c r="D485" s="182"/>
      <c r="E485" s="182"/>
      <c r="F485" s="184"/>
      <c r="G485" s="184"/>
      <c r="H485" s="182"/>
      <c r="I485" s="182"/>
      <c r="J485" s="185"/>
      <c r="K485" s="185"/>
      <c r="L485" s="185"/>
      <c r="M485" s="185"/>
      <c r="N485" s="185"/>
      <c r="O485" s="185"/>
      <c r="P485" s="185"/>
      <c r="Q485" s="186"/>
      <c r="R485" s="182"/>
      <c r="S485" s="13"/>
    </row>
    <row r="486" spans="1:19" s="3" customFormat="1" x14ac:dyDescent="0.2">
      <c r="A486" s="183"/>
      <c r="B486" s="182"/>
      <c r="C486" s="182"/>
      <c r="D486" s="182"/>
      <c r="E486" s="182"/>
      <c r="F486" s="184"/>
      <c r="G486" s="184"/>
      <c r="H486" s="182"/>
      <c r="I486" s="182"/>
      <c r="J486" s="185"/>
      <c r="K486" s="185"/>
      <c r="L486" s="185"/>
      <c r="M486" s="185"/>
      <c r="N486" s="185"/>
      <c r="O486" s="185"/>
      <c r="P486" s="185"/>
      <c r="Q486" s="186"/>
      <c r="R486" s="182"/>
      <c r="S486" s="13"/>
    </row>
    <row r="487" spans="1:19" s="3" customFormat="1" x14ac:dyDescent="0.2">
      <c r="A487" s="183"/>
      <c r="B487" s="182"/>
      <c r="C487" s="182"/>
      <c r="D487" s="182"/>
      <c r="E487" s="182"/>
      <c r="F487" s="184"/>
      <c r="G487" s="184"/>
      <c r="H487" s="182"/>
      <c r="I487" s="182"/>
      <c r="J487" s="185"/>
      <c r="K487" s="185"/>
      <c r="L487" s="185"/>
      <c r="M487" s="185"/>
      <c r="N487" s="185"/>
      <c r="O487" s="185"/>
      <c r="P487" s="185"/>
      <c r="Q487" s="186"/>
      <c r="R487" s="182"/>
      <c r="S487" s="13"/>
    </row>
    <row r="488" spans="1:19" s="3" customFormat="1" x14ac:dyDescent="0.2">
      <c r="A488" s="183"/>
      <c r="B488" s="182"/>
      <c r="C488" s="182"/>
      <c r="D488" s="182"/>
      <c r="E488" s="182"/>
      <c r="F488" s="184"/>
      <c r="G488" s="184"/>
      <c r="H488" s="182"/>
      <c r="I488" s="182"/>
      <c r="J488" s="185"/>
      <c r="K488" s="185"/>
      <c r="L488" s="185"/>
      <c r="M488" s="185"/>
      <c r="N488" s="185"/>
      <c r="O488" s="185"/>
      <c r="P488" s="185"/>
      <c r="Q488" s="186"/>
      <c r="R488" s="182"/>
      <c r="S488" s="13"/>
    </row>
    <row r="489" spans="1:19" s="3" customFormat="1" x14ac:dyDescent="0.2">
      <c r="A489" s="183"/>
      <c r="B489" s="182"/>
      <c r="C489" s="182"/>
      <c r="D489" s="182"/>
      <c r="E489" s="182"/>
      <c r="F489" s="184"/>
      <c r="G489" s="184"/>
      <c r="H489" s="182"/>
      <c r="I489" s="182"/>
      <c r="J489" s="185"/>
      <c r="K489" s="185"/>
      <c r="L489" s="185"/>
      <c r="M489" s="185"/>
      <c r="N489" s="185"/>
      <c r="O489" s="185"/>
      <c r="P489" s="185"/>
      <c r="Q489" s="186"/>
      <c r="R489" s="182"/>
      <c r="S489" s="13"/>
    </row>
    <row r="490" spans="1:19" s="3" customFormat="1" x14ac:dyDescent="0.2">
      <c r="A490" s="183"/>
      <c r="B490" s="182"/>
      <c r="C490" s="182"/>
      <c r="D490" s="182"/>
      <c r="E490" s="182"/>
      <c r="F490" s="184"/>
      <c r="G490" s="184"/>
      <c r="H490" s="182"/>
      <c r="I490" s="182"/>
      <c r="J490" s="185"/>
      <c r="K490" s="185"/>
      <c r="L490" s="185"/>
      <c r="M490" s="185"/>
      <c r="N490" s="185"/>
      <c r="O490" s="185"/>
      <c r="P490" s="185"/>
      <c r="Q490" s="186"/>
      <c r="R490" s="182"/>
      <c r="S490" s="13"/>
    </row>
    <row r="491" spans="1:19" s="3" customFormat="1" x14ac:dyDescent="0.2">
      <c r="A491" s="183"/>
      <c r="B491" s="182"/>
      <c r="C491" s="182"/>
      <c r="D491" s="182"/>
      <c r="E491" s="182"/>
      <c r="F491" s="184"/>
      <c r="G491" s="184"/>
      <c r="H491" s="182"/>
      <c r="I491" s="182"/>
      <c r="J491" s="185"/>
      <c r="K491" s="185"/>
      <c r="L491" s="185"/>
      <c r="M491" s="185"/>
      <c r="N491" s="185"/>
      <c r="O491" s="185"/>
      <c r="P491" s="185"/>
      <c r="Q491" s="186"/>
      <c r="R491" s="182"/>
      <c r="S491" s="13"/>
    </row>
    <row r="492" spans="1:19" s="3" customFormat="1" x14ac:dyDescent="0.2">
      <c r="A492" s="183"/>
      <c r="B492" s="182"/>
      <c r="C492" s="182"/>
      <c r="D492" s="182"/>
      <c r="E492" s="182"/>
      <c r="F492" s="184"/>
      <c r="G492" s="184"/>
      <c r="H492" s="182"/>
      <c r="I492" s="182"/>
      <c r="J492" s="185"/>
      <c r="K492" s="185"/>
      <c r="L492" s="185"/>
      <c r="M492" s="185"/>
      <c r="N492" s="185"/>
      <c r="O492" s="185"/>
      <c r="P492" s="185"/>
      <c r="Q492" s="186"/>
      <c r="R492" s="182"/>
      <c r="S492" s="13"/>
    </row>
    <row r="493" spans="1:19" s="3" customFormat="1" x14ac:dyDescent="0.2">
      <c r="A493" s="183"/>
      <c r="B493" s="182"/>
      <c r="C493" s="182"/>
      <c r="D493" s="182"/>
      <c r="E493" s="182"/>
      <c r="F493" s="184"/>
      <c r="G493" s="184"/>
      <c r="H493" s="182"/>
      <c r="I493" s="182"/>
      <c r="J493" s="185"/>
      <c r="K493" s="185"/>
      <c r="L493" s="185"/>
      <c r="M493" s="185"/>
      <c r="N493" s="185"/>
      <c r="O493" s="185"/>
      <c r="P493" s="185"/>
      <c r="Q493" s="186"/>
      <c r="R493" s="182"/>
      <c r="S493" s="13"/>
    </row>
    <row r="494" spans="1:19" s="3" customFormat="1" x14ac:dyDescent="0.2">
      <c r="A494" s="183"/>
      <c r="B494" s="182"/>
      <c r="C494" s="182"/>
      <c r="D494" s="182"/>
      <c r="E494" s="182"/>
      <c r="F494" s="184"/>
      <c r="G494" s="184"/>
      <c r="H494" s="182"/>
      <c r="I494" s="182"/>
      <c r="J494" s="185"/>
      <c r="K494" s="185"/>
      <c r="L494" s="185"/>
      <c r="M494" s="185"/>
      <c r="N494" s="185"/>
      <c r="O494" s="185"/>
      <c r="P494" s="185"/>
      <c r="Q494" s="186"/>
      <c r="R494" s="182"/>
      <c r="S494" s="13"/>
    </row>
    <row r="495" spans="1:19" s="3" customFormat="1" x14ac:dyDescent="0.2">
      <c r="A495" s="183"/>
      <c r="B495" s="182"/>
      <c r="C495" s="182"/>
      <c r="D495" s="182"/>
      <c r="E495" s="182"/>
      <c r="F495" s="184"/>
      <c r="G495" s="184"/>
      <c r="H495" s="182"/>
      <c r="I495" s="182"/>
      <c r="J495" s="185"/>
      <c r="K495" s="185"/>
      <c r="L495" s="185"/>
      <c r="M495" s="185"/>
      <c r="N495" s="185"/>
      <c r="O495" s="185"/>
      <c r="P495" s="185"/>
      <c r="Q495" s="186"/>
      <c r="R495" s="182"/>
      <c r="S495" s="13"/>
    </row>
    <row r="496" spans="1:19" s="3" customFormat="1" x14ac:dyDescent="0.2">
      <c r="A496" s="183"/>
      <c r="B496" s="182"/>
      <c r="C496" s="182"/>
      <c r="D496" s="182"/>
      <c r="E496" s="182"/>
      <c r="F496" s="184"/>
      <c r="G496" s="184"/>
      <c r="H496" s="182"/>
      <c r="I496" s="182"/>
      <c r="J496" s="185"/>
      <c r="K496" s="185"/>
      <c r="L496" s="185"/>
      <c r="M496" s="185"/>
      <c r="N496" s="185"/>
      <c r="O496" s="185"/>
      <c r="P496" s="185"/>
      <c r="Q496" s="186"/>
      <c r="R496" s="182"/>
      <c r="S496" s="13"/>
    </row>
    <row r="497" spans="1:19" s="3" customFormat="1" x14ac:dyDescent="0.2">
      <c r="A497" s="183"/>
      <c r="B497" s="182"/>
      <c r="C497" s="182"/>
      <c r="D497" s="182"/>
      <c r="E497" s="182"/>
      <c r="F497" s="184"/>
      <c r="G497" s="184"/>
      <c r="H497" s="182"/>
      <c r="I497" s="182"/>
      <c r="J497" s="185"/>
      <c r="K497" s="185"/>
      <c r="L497" s="185"/>
      <c r="M497" s="185"/>
      <c r="N497" s="185"/>
      <c r="O497" s="185"/>
      <c r="P497" s="185"/>
      <c r="Q497" s="186"/>
      <c r="R497" s="182"/>
      <c r="S497" s="13"/>
    </row>
    <row r="498" spans="1:19" s="3" customFormat="1" x14ac:dyDescent="0.2">
      <c r="A498" s="183"/>
      <c r="B498" s="182"/>
      <c r="C498" s="182"/>
      <c r="D498" s="182"/>
      <c r="E498" s="182"/>
      <c r="F498" s="184"/>
      <c r="G498" s="184"/>
      <c r="H498" s="182"/>
      <c r="I498" s="182"/>
      <c r="J498" s="185"/>
      <c r="K498" s="185"/>
      <c r="L498" s="185"/>
      <c r="M498" s="185"/>
      <c r="N498" s="185"/>
      <c r="O498" s="185"/>
      <c r="P498" s="185"/>
      <c r="Q498" s="186"/>
      <c r="R498" s="182"/>
      <c r="S498" s="13"/>
    </row>
    <row r="499" spans="1:19" s="3" customFormat="1" x14ac:dyDescent="0.2">
      <c r="A499" s="183"/>
      <c r="B499" s="182"/>
      <c r="C499" s="182"/>
      <c r="D499" s="182"/>
      <c r="E499" s="182"/>
      <c r="F499" s="184"/>
      <c r="G499" s="184"/>
      <c r="H499" s="182"/>
      <c r="I499" s="182"/>
      <c r="J499" s="185"/>
      <c r="K499" s="185"/>
      <c r="L499" s="185"/>
      <c r="M499" s="185"/>
      <c r="N499" s="185"/>
      <c r="O499" s="185"/>
      <c r="P499" s="185"/>
      <c r="Q499" s="186"/>
      <c r="R499" s="182"/>
      <c r="S499" s="13"/>
    </row>
    <row r="500" spans="1:19" s="3" customFormat="1" x14ac:dyDescent="0.2">
      <c r="A500" s="183"/>
      <c r="B500" s="182"/>
      <c r="C500" s="182"/>
      <c r="D500" s="182"/>
      <c r="E500" s="182"/>
      <c r="F500" s="184"/>
      <c r="G500" s="184"/>
      <c r="H500" s="182"/>
      <c r="I500" s="182"/>
      <c r="J500" s="185"/>
      <c r="K500" s="185"/>
      <c r="L500" s="185"/>
      <c r="M500" s="185"/>
      <c r="N500" s="185"/>
      <c r="O500" s="185"/>
      <c r="P500" s="185"/>
      <c r="Q500" s="186"/>
      <c r="R500" s="182"/>
      <c r="S500" s="13"/>
    </row>
  </sheetData>
  <sheetProtection autoFilter="0"/>
  <autoFilter ref="A10:R102" xr:uid="{00000000-0009-0000-0000-000001000000}"/>
  <phoneticPr fontId="0" type="noConversion"/>
  <dataValidations count="5">
    <dataValidation type="list" allowBlank="1" showInputMessage="1" showErrorMessage="1" sqref="B11:B500" xr:uid="{00000000-0002-0000-0100-000000000000}">
      <formula1>ReferenceAlertCategory</formula1>
    </dataValidation>
    <dataValidation type="list" allowBlank="1" showInputMessage="1" showErrorMessage="1" sqref="C11:C500" xr:uid="{00000000-0002-0000-0100-000001000000}">
      <formula1>ReferenceAlertType</formula1>
    </dataValidation>
    <dataValidation type="list" allowBlank="1" showInputMessage="1" showErrorMessage="1" sqref="D11:D500" xr:uid="{00000000-0002-0000-0100-000002000000}">
      <formula1>ReferenceInternalExternal</formula1>
    </dataValidation>
    <dataValidation type="list" allowBlank="1" showInputMessage="1" showErrorMessage="1" sqref="H11:H500" xr:uid="{00000000-0002-0000-0100-000003000000}">
      <formula1>ReferenceNotificationMethod</formula1>
    </dataValidation>
    <dataValidation type="list" allowBlank="1" showInputMessage="1" showErrorMessage="1" sqref="J11:P500" xr:uid="{00000000-0002-0000-0100-000004000000}">
      <formula1>ReferenceYesNo</formula1>
    </dataValidation>
  </dataValidations>
  <printOptions horizontalCentered="1"/>
  <pageMargins left="0.25" right="0.25" top="0.25" bottom="0.25" header="0.5" footer="0.5"/>
  <pageSetup scale="50" orientation="landscape" r:id="rId1"/>
  <headerFooter alignWithMargins="0"/>
  <colBreaks count="1" manualBreakCount="1">
    <brk id="18" max="499"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6" tint="0.39997558519241921"/>
    <pageSetUpPr autoPageBreaks="0"/>
  </sheetPr>
  <dimension ref="A1:H38"/>
  <sheetViews>
    <sheetView showGridLines="0" zoomScaleNormal="100" workbookViewId="0">
      <selection activeCell="A5" sqref="A5"/>
    </sheetView>
  </sheetViews>
  <sheetFormatPr defaultColWidth="12.33203125" defaultRowHeight="11.25" x14ac:dyDescent="0.2"/>
  <cols>
    <col min="1" max="1" width="40.6640625" style="25" customWidth="1"/>
    <col min="2" max="3" width="13.33203125" style="48" bestFit="1" customWidth="1"/>
    <col min="4" max="4" width="6.6640625" style="48" customWidth="1"/>
    <col min="5" max="5" width="40.6640625" style="25" customWidth="1"/>
    <col min="6" max="6" width="13.33203125" style="48" bestFit="1" customWidth="1"/>
    <col min="7" max="7" width="12.1640625" style="48" customWidth="1"/>
    <col min="8" max="8" width="1.6640625" style="48" customWidth="1"/>
    <col min="9" max="16384" width="12.33203125" style="2"/>
  </cols>
  <sheetData>
    <row r="1" spans="1:8" x14ac:dyDescent="0.2">
      <c r="A1" s="27"/>
      <c r="B1" s="10"/>
      <c r="C1" s="10"/>
      <c r="D1" s="10"/>
      <c r="E1" s="27"/>
      <c r="F1" s="10"/>
      <c r="G1" s="10"/>
      <c r="H1" s="10"/>
    </row>
    <row r="2" spans="1:8" x14ac:dyDescent="0.2">
      <c r="A2" s="27"/>
      <c r="B2" s="10"/>
      <c r="C2" s="10"/>
      <c r="D2" s="10"/>
      <c r="E2" s="27"/>
      <c r="F2" s="10"/>
      <c r="G2" s="10"/>
      <c r="H2" s="10"/>
    </row>
    <row r="3" spans="1:8" ht="2.25" customHeight="1" x14ac:dyDescent="0.2">
      <c r="A3" s="27"/>
      <c r="B3" s="10"/>
      <c r="C3" s="10"/>
      <c r="D3" s="10"/>
      <c r="E3" s="27"/>
      <c r="F3" s="10"/>
      <c r="G3" s="10"/>
      <c r="H3" s="10"/>
    </row>
    <row r="4" spans="1:8" x14ac:dyDescent="0.2">
      <c r="A4" s="27"/>
      <c r="B4" s="10"/>
      <c r="C4" s="10"/>
      <c r="D4" s="10"/>
      <c r="E4" s="27"/>
      <c r="F4" s="10"/>
      <c r="G4" s="10"/>
      <c r="H4" s="10"/>
    </row>
    <row r="5" spans="1:8" x14ac:dyDescent="0.2">
      <c r="A5" s="27"/>
      <c r="B5" s="10"/>
      <c r="C5" s="10"/>
      <c r="D5" s="10"/>
      <c r="E5" s="27"/>
      <c r="F5" s="10"/>
      <c r="G5" s="10"/>
      <c r="H5" s="10"/>
    </row>
    <row r="6" spans="1:8" x14ac:dyDescent="0.2">
      <c r="A6" s="21" t="str">
        <f>"Summary For - "&amp;Input!B14</f>
        <v>Summary For - SITE &amp; ADDRESS</v>
      </c>
      <c r="B6" s="11"/>
      <c r="C6" s="11"/>
      <c r="D6" s="11"/>
      <c r="E6" s="62"/>
      <c r="F6" s="11"/>
      <c r="G6" s="11"/>
      <c r="H6" s="11"/>
    </row>
    <row r="7" spans="1:8" x14ac:dyDescent="0.2">
      <c r="A7" s="22"/>
      <c r="B7" s="12"/>
      <c r="C7" s="12"/>
      <c r="D7" s="12"/>
      <c r="E7" s="22"/>
      <c r="F7" s="12"/>
      <c r="G7" s="12"/>
      <c r="H7" s="12"/>
    </row>
    <row r="8" spans="1:8" x14ac:dyDescent="0.2">
      <c r="A8" s="22"/>
      <c r="B8" s="12"/>
      <c r="C8" s="12"/>
      <c r="D8" s="12"/>
      <c r="E8" s="22"/>
      <c r="F8" s="12"/>
      <c r="G8" s="12"/>
      <c r="H8" s="12"/>
    </row>
    <row r="9" spans="1:8" x14ac:dyDescent="0.2">
      <c r="A9" s="22"/>
      <c r="B9" s="12"/>
      <c r="C9" s="12"/>
      <c r="D9" s="12"/>
      <c r="E9" s="22"/>
      <c r="F9" s="12"/>
      <c r="G9" s="12"/>
      <c r="H9" s="12"/>
    </row>
    <row r="10" spans="1:8" ht="12" thickBot="1" x14ac:dyDescent="0.25">
      <c r="A10" s="45" t="s">
        <v>118</v>
      </c>
      <c r="B10" s="49" t="s">
        <v>119</v>
      </c>
      <c r="C10" s="47"/>
      <c r="D10" s="47"/>
      <c r="E10" s="22"/>
      <c r="F10" s="47"/>
      <c r="G10" s="47"/>
      <c r="H10" s="47"/>
    </row>
    <row r="11" spans="1:8" x14ac:dyDescent="0.2">
      <c r="A11" s="67" t="str">
        <f>'Incident Log'!J10</f>
        <v>Command Center Activation</v>
      </c>
      <c r="B11" s="104">
        <f>COUNTIF('Incident Log'!$J$11:$J$500,"Yes")</f>
        <v>0</v>
      </c>
      <c r="C11" s="81"/>
      <c r="D11" s="12"/>
      <c r="E11" s="64"/>
      <c r="F11" s="12"/>
      <c r="G11" s="12"/>
      <c r="H11" s="12"/>
    </row>
    <row r="12" spans="1:8" s="8" customFormat="1" x14ac:dyDescent="0.2">
      <c r="A12" s="46" t="str">
        <f>'Incident Log'!K10</f>
        <v>Patient Care Impacts</v>
      </c>
      <c r="B12" s="104">
        <f>COUNTIF('Incident Log'!$K$11:$K$500,"Yes")</f>
        <v>0</v>
      </c>
      <c r="C12" s="81"/>
      <c r="D12" s="12"/>
      <c r="E12" s="64"/>
      <c r="F12" s="12"/>
      <c r="G12" s="12"/>
      <c r="H12" s="12"/>
    </row>
    <row r="13" spans="1:8" s="3" customFormat="1" x14ac:dyDescent="0.2">
      <c r="A13" s="46" t="str">
        <f>'Incident Log'!L10</f>
        <v>Business / Operational Impacts</v>
      </c>
      <c r="B13" s="104">
        <f>COUNTIF('Incident Log'!$L$11:$L$500,"Yes")</f>
        <v>0</v>
      </c>
      <c r="C13" s="81"/>
      <c r="D13" s="12"/>
      <c r="E13" s="64"/>
      <c r="F13" s="12"/>
      <c r="G13" s="12"/>
      <c r="H13" s="13"/>
    </row>
    <row r="14" spans="1:8" s="3" customFormat="1" x14ac:dyDescent="0.2">
      <c r="A14" s="46" t="str">
        <f>'Incident Log'!M10</f>
        <v>Structural Impacts</v>
      </c>
      <c r="B14" s="104">
        <f>COUNTIF('Incident Log'!$M$11:$M$500,"Yes")</f>
        <v>0</v>
      </c>
      <c r="C14" s="81"/>
      <c r="D14" s="12"/>
      <c r="E14" s="64"/>
      <c r="F14" s="12"/>
      <c r="G14" s="12"/>
      <c r="H14" s="13"/>
    </row>
    <row r="15" spans="1:8" s="3" customFormat="1" x14ac:dyDescent="0.2">
      <c r="A15" s="46" t="str">
        <f>'Incident Log'!N10</f>
        <v>Resource Request</v>
      </c>
      <c r="B15" s="104">
        <f>COUNTIF('Incident Log'!$N$11:$N$500,"Yes")</f>
        <v>0</v>
      </c>
      <c r="C15" s="81"/>
      <c r="D15" s="12"/>
      <c r="E15" s="64"/>
      <c r="F15" s="12"/>
      <c r="G15" s="12"/>
      <c r="H15" s="13"/>
    </row>
    <row r="16" spans="1:8" s="3" customFormat="1" x14ac:dyDescent="0.2">
      <c r="A16" s="46" t="str">
        <f>'Incident Log'!O10</f>
        <v>Recovery Plan Activated</v>
      </c>
      <c r="B16" s="104">
        <f>COUNTIF('Incident Log'!$O$11:$O$500,"Yes")</f>
        <v>0</v>
      </c>
      <c r="C16" s="81"/>
      <c r="D16" s="12"/>
      <c r="E16" s="64"/>
      <c r="F16" s="12"/>
      <c r="G16" s="12"/>
      <c r="H16" s="13"/>
    </row>
    <row r="17" spans="1:8" s="3" customFormat="1" x14ac:dyDescent="0.2">
      <c r="A17" s="46" t="str">
        <f>'Incident Log'!P10</f>
        <v>AAR</v>
      </c>
      <c r="B17" s="104">
        <f>COUNTIF('Incident Log'!$P$11:$P$500,"Yes")</f>
        <v>0</v>
      </c>
      <c r="C17" s="81"/>
      <c r="D17" s="12"/>
      <c r="E17" s="64"/>
      <c r="F17" s="12"/>
      <c r="G17" s="12"/>
      <c r="H17" s="13"/>
    </row>
    <row r="18" spans="1:8" s="3" customFormat="1" x14ac:dyDescent="0.2">
      <c r="A18" s="34" t="s">
        <v>74</v>
      </c>
      <c r="B18" s="105">
        <f>COUNTA('Incident Log'!$C$11:$C$500)</f>
        <v>0</v>
      </c>
      <c r="C18" s="50"/>
      <c r="D18" s="12"/>
      <c r="E18" s="64"/>
      <c r="F18" s="12"/>
      <c r="G18" s="12"/>
      <c r="H18" s="13"/>
    </row>
    <row r="19" spans="1:8" s="3" customFormat="1" x14ac:dyDescent="0.2">
      <c r="A19" s="34"/>
      <c r="B19" s="34"/>
      <c r="C19" s="34"/>
      <c r="D19" s="12"/>
      <c r="E19" s="64"/>
      <c r="F19" s="12"/>
      <c r="G19" s="12"/>
      <c r="H19" s="13"/>
    </row>
    <row r="20" spans="1:8" s="3" customFormat="1" x14ac:dyDescent="0.2">
      <c r="A20" s="24"/>
      <c r="B20" s="13"/>
      <c r="C20" s="13"/>
      <c r="D20" s="12"/>
      <c r="E20" s="64"/>
      <c r="F20" s="12"/>
      <c r="G20" s="12"/>
      <c r="H20" s="13"/>
    </row>
    <row r="21" spans="1:8" s="3" customFormat="1" x14ac:dyDescent="0.2">
      <c r="A21" s="24"/>
      <c r="B21" s="13"/>
      <c r="C21" s="13"/>
      <c r="D21" s="12"/>
      <c r="E21" s="64"/>
      <c r="F21" s="12"/>
      <c r="G21" s="12"/>
      <c r="H21" s="13"/>
    </row>
    <row r="22" spans="1:8" s="3" customFormat="1" x14ac:dyDescent="0.2">
      <c r="A22" s="24"/>
      <c r="B22" s="13"/>
      <c r="C22" s="13"/>
      <c r="D22" s="12"/>
      <c r="E22" s="64"/>
      <c r="F22" s="13"/>
      <c r="G22" s="13"/>
      <c r="H22" s="13"/>
    </row>
    <row r="23" spans="1:8" s="3" customFormat="1" x14ac:dyDescent="0.2">
      <c r="A23" s="24"/>
      <c r="B23" s="13"/>
      <c r="C23" s="13"/>
      <c r="D23" s="12"/>
      <c r="E23" s="64"/>
      <c r="F23" s="13"/>
      <c r="G23" s="13"/>
      <c r="H23" s="13"/>
    </row>
    <row r="24" spans="1:8" s="3" customFormat="1" x14ac:dyDescent="0.2">
      <c r="A24" s="24"/>
      <c r="B24" s="13"/>
      <c r="C24" s="13"/>
      <c r="D24" s="12"/>
      <c r="E24" s="64"/>
      <c r="F24" s="13"/>
      <c r="G24" s="13"/>
      <c r="H24" s="13"/>
    </row>
    <row r="25" spans="1:8" s="3" customFormat="1" ht="12.75" x14ac:dyDescent="0.2">
      <c r="A25" s="126" t="str">
        <f>Input!B11</f>
        <v>YEAR</v>
      </c>
      <c r="B25" s="13"/>
      <c r="C25" s="13"/>
      <c r="D25" s="12"/>
      <c r="E25" s="127" t="str">
        <f>A25</f>
        <v>YEAR</v>
      </c>
      <c r="F25" s="13"/>
      <c r="G25" s="13"/>
      <c r="H25" s="13"/>
    </row>
    <row r="26" spans="1:8" s="3" customFormat="1" ht="12" thickBot="1" x14ac:dyDescent="0.25">
      <c r="A26" s="45" t="s">
        <v>117</v>
      </c>
      <c r="B26" s="113" t="s">
        <v>121</v>
      </c>
      <c r="C26" s="49" t="str">
        <f>B10</f>
        <v>OCCURRENCE</v>
      </c>
      <c r="D26" s="47"/>
      <c r="E26" s="65" t="s">
        <v>116</v>
      </c>
      <c r="F26" s="49" t="str">
        <f>B10</f>
        <v>OCCURRENCE</v>
      </c>
      <c r="G26" s="113" t="s">
        <v>120</v>
      </c>
      <c r="H26" s="13"/>
    </row>
    <row r="27" spans="1:8" s="3" customFormat="1" x14ac:dyDescent="0.2">
      <c r="A27" s="67" t="e">
        <f>VLOOKUP(B27,HVA!N:O,2,FALSE)</f>
        <v>#N/A</v>
      </c>
      <c r="B27" s="112">
        <v>1</v>
      </c>
      <c r="C27" s="106" t="e">
        <f>IF(A27="","",COUNTIF('Incident Log'!$C$11:$C$500,A27))</f>
        <v>#N/A</v>
      </c>
      <c r="D27" s="12"/>
      <c r="E27" s="66" t="str">
        <f>IF(OR(Calculation!F11="",Calculation!F11="Blank"),"",Calculation!F11)</f>
        <v/>
      </c>
      <c r="F27" s="107">
        <f>IF(Calculation!G11="","",Calculation!G11)</f>
        <v>0</v>
      </c>
      <c r="G27" s="112" t="str">
        <f>IFERROR(VLOOKUP(E27,HVA!$A$14:$N$100,14,FALSE),"")</f>
        <v/>
      </c>
      <c r="H27" s="13"/>
    </row>
    <row r="28" spans="1:8" s="3" customFormat="1" x14ac:dyDescent="0.2">
      <c r="A28" s="67" t="e">
        <f>VLOOKUP(B28,HVA!N:O,2,FALSE)</f>
        <v>#N/A</v>
      </c>
      <c r="B28" s="112">
        <v>2</v>
      </c>
      <c r="C28" s="106" t="e">
        <f>IF(A28="","",COUNTIF('Incident Log'!$C$11:$C$500,A28))</f>
        <v>#N/A</v>
      </c>
      <c r="D28" s="12"/>
      <c r="E28" s="66" t="str">
        <f>IF(OR(Calculation!F12="",Calculation!F12="Blank"),"",Calculation!F12)</f>
        <v/>
      </c>
      <c r="F28" s="108" t="str">
        <f>IF(Calculation!G12="","",Calculation!G12)</f>
        <v/>
      </c>
      <c r="G28" s="112" t="str">
        <f>IFERROR(VLOOKUP(E28,HVA!$A$14:$N$100,14,FALSE),"")</f>
        <v/>
      </c>
      <c r="H28" s="13"/>
    </row>
    <row r="29" spans="1:8" s="3" customFormat="1" x14ac:dyDescent="0.2">
      <c r="A29" s="67" t="e">
        <f>VLOOKUP(B29,HVA!N:O,2,FALSE)</f>
        <v>#N/A</v>
      </c>
      <c r="B29" s="112">
        <v>3</v>
      </c>
      <c r="C29" s="106" t="e">
        <f>IF(A29="","",COUNTIF('Incident Log'!$C$11:$C$500,A29))</f>
        <v>#N/A</v>
      </c>
      <c r="D29" s="12"/>
      <c r="E29" s="66" t="str">
        <f>IF(OR(Calculation!F13="",Calculation!F13="Blank"),"",Calculation!F13)</f>
        <v/>
      </c>
      <c r="F29" s="108" t="str">
        <f>IF(Calculation!G13="","",Calculation!G13)</f>
        <v/>
      </c>
      <c r="G29" s="112" t="str">
        <f>IFERROR(VLOOKUP(E29,HVA!$A$14:$N$100,14,FALSE),"")</f>
        <v/>
      </c>
      <c r="H29" s="13"/>
    </row>
    <row r="30" spans="1:8" s="3" customFormat="1" x14ac:dyDescent="0.2">
      <c r="A30" s="67" t="e">
        <f>VLOOKUP(B30,HVA!N:O,2,FALSE)</f>
        <v>#N/A</v>
      </c>
      <c r="B30" s="112">
        <v>4</v>
      </c>
      <c r="C30" s="106" t="e">
        <f>IF(A30="","",COUNTIF('Incident Log'!$C$11:$C$500,A30))</f>
        <v>#N/A</v>
      </c>
      <c r="D30" s="12"/>
      <c r="E30" s="66" t="str">
        <f>IF(OR(Calculation!F14="",Calculation!F14="Blank"),"",Calculation!F14)</f>
        <v/>
      </c>
      <c r="F30" s="108" t="str">
        <f>IF(Calculation!G14="","",Calculation!G14)</f>
        <v/>
      </c>
      <c r="G30" s="112" t="str">
        <f>IFERROR(VLOOKUP(E30,HVA!$A$14:$N$100,14,FALSE),"")</f>
        <v/>
      </c>
      <c r="H30" s="13"/>
    </row>
    <row r="31" spans="1:8" s="3" customFormat="1" x14ac:dyDescent="0.2">
      <c r="A31" s="67" t="e">
        <f>VLOOKUP(B31,HVA!N:O,2,FALSE)</f>
        <v>#N/A</v>
      </c>
      <c r="B31" s="112">
        <v>5</v>
      </c>
      <c r="C31" s="106" t="e">
        <f>IF(A31="","",COUNTIF('Incident Log'!$C$11:$C$500,A31))</f>
        <v>#N/A</v>
      </c>
      <c r="D31" s="12"/>
      <c r="E31" s="66" t="str">
        <f>IF(OR(Calculation!F15="",Calculation!F15="Blank"),"",Calculation!F15)</f>
        <v/>
      </c>
      <c r="F31" s="108" t="str">
        <f>IF(Calculation!G15="","",Calculation!G15)</f>
        <v/>
      </c>
      <c r="G31" s="112" t="str">
        <f>IFERROR(VLOOKUP(E31,HVA!$A$14:$N$100,14,FALSE),"")</f>
        <v/>
      </c>
      <c r="H31" s="13"/>
    </row>
    <row r="32" spans="1:8" s="3" customFormat="1" x14ac:dyDescent="0.2">
      <c r="A32" s="67" t="e">
        <f>VLOOKUP(B32,HVA!N:O,2,FALSE)</f>
        <v>#N/A</v>
      </c>
      <c r="B32" s="112">
        <v>6</v>
      </c>
      <c r="C32" s="106" t="e">
        <f>IF(A32="","",COUNTIF('Incident Log'!$C$11:$C$500,A32))</f>
        <v>#N/A</v>
      </c>
      <c r="D32" s="13"/>
      <c r="E32" s="66" t="str">
        <f>IF(OR(Calculation!F16="",Calculation!F16="Blank"),"",Calculation!F16)</f>
        <v/>
      </c>
      <c r="F32" s="108" t="str">
        <f>IF(Calculation!G16="","",Calculation!G16)</f>
        <v/>
      </c>
      <c r="G32" s="112" t="str">
        <f>IFERROR(VLOOKUP(E32,HVA!$A$14:$N$100,14,FALSE),"")</f>
        <v/>
      </c>
      <c r="H32" s="13"/>
    </row>
    <row r="33" spans="1:8" s="3" customFormat="1" x14ac:dyDescent="0.2">
      <c r="A33" s="67" t="e">
        <f>VLOOKUP(B33,HVA!N:O,2,FALSE)</f>
        <v>#N/A</v>
      </c>
      <c r="B33" s="112">
        <v>7</v>
      </c>
      <c r="C33" s="106" t="e">
        <f>IF(A33="","",COUNTIF('Incident Log'!$C$11:$C$500,A33))</f>
        <v>#N/A</v>
      </c>
      <c r="D33" s="13"/>
      <c r="E33" s="66" t="str">
        <f>IF(OR(Calculation!F17="",Calculation!F17="Blank"),"",Calculation!F17)</f>
        <v/>
      </c>
      <c r="F33" s="108" t="str">
        <f>IF(Calculation!G17="","",Calculation!G17)</f>
        <v/>
      </c>
      <c r="G33" s="112" t="str">
        <f>IFERROR(VLOOKUP(E33,HVA!$A$14:$N$100,14,FALSE),"")</f>
        <v/>
      </c>
      <c r="H33" s="13"/>
    </row>
    <row r="34" spans="1:8" s="3" customFormat="1" x14ac:dyDescent="0.2">
      <c r="A34" s="67" t="e">
        <f>VLOOKUP(B34,HVA!N:O,2,FALSE)</f>
        <v>#N/A</v>
      </c>
      <c r="B34" s="112">
        <v>8</v>
      </c>
      <c r="C34" s="106" t="e">
        <f>IF(A34="","",COUNTIF('Incident Log'!$C$11:$C$500,A34))</f>
        <v>#N/A</v>
      </c>
      <c r="D34" s="13"/>
      <c r="E34" s="66" t="str">
        <f>IF(OR(Calculation!F18="",Calculation!F18="Blank"),"",Calculation!F18)</f>
        <v/>
      </c>
      <c r="F34" s="108" t="str">
        <f>IF(Calculation!G18="","",Calculation!G18)</f>
        <v/>
      </c>
      <c r="G34" s="112" t="str">
        <f>IFERROR(VLOOKUP(E34,HVA!$A$14:$N$100,14,FALSE),"")</f>
        <v/>
      </c>
      <c r="H34" s="13"/>
    </row>
    <row r="35" spans="1:8" s="3" customFormat="1" x14ac:dyDescent="0.2">
      <c r="A35" s="67" t="e">
        <f>VLOOKUP(B35,HVA!N:O,2,FALSE)</f>
        <v>#N/A</v>
      </c>
      <c r="B35" s="112">
        <v>9</v>
      </c>
      <c r="C35" s="106" t="e">
        <f>IF(A35="","",COUNTIF('Incident Log'!$C$11:$C$500,A35))</f>
        <v>#N/A</v>
      </c>
      <c r="D35" s="13"/>
      <c r="E35" s="66" t="str">
        <f>IF(OR(Calculation!F19="",Calculation!F19="Blank"),"",Calculation!F19)</f>
        <v/>
      </c>
      <c r="F35" s="108" t="str">
        <f>IF(Calculation!G19="","",Calculation!G19)</f>
        <v/>
      </c>
      <c r="G35" s="112" t="str">
        <f>IFERROR(VLOOKUP(E35,HVA!$A$14:$N$100,14,FALSE),"")</f>
        <v/>
      </c>
      <c r="H35" s="13"/>
    </row>
    <row r="36" spans="1:8" s="3" customFormat="1" x14ac:dyDescent="0.2">
      <c r="A36" s="67" t="e">
        <f>VLOOKUP(B36,HVA!N:O,2,FALSE)</f>
        <v>#N/A</v>
      </c>
      <c r="B36" s="112">
        <v>10</v>
      </c>
      <c r="C36" s="106" t="e">
        <f>IF(A36="","",COUNTIF('Incident Log'!$C$11:$C$500,A36))</f>
        <v>#N/A</v>
      </c>
      <c r="D36" s="13"/>
      <c r="E36" s="66" t="str">
        <f>IF(OR(Calculation!F20="",Calculation!F20="Blank"),"",Calculation!F20)</f>
        <v/>
      </c>
      <c r="F36" s="108" t="str">
        <f>IF(Calculation!G20="","",Calculation!G20)</f>
        <v/>
      </c>
      <c r="G36" s="112" t="str">
        <f>IFERROR(VLOOKUP(E36,HVA!$A$14:$N$100,14,FALSE),"")</f>
        <v/>
      </c>
      <c r="H36" s="13"/>
    </row>
    <row r="37" spans="1:8" s="3" customFormat="1" x14ac:dyDescent="0.2">
      <c r="A37" s="82"/>
      <c r="B37" s="83"/>
      <c r="C37" s="84"/>
      <c r="D37" s="13"/>
      <c r="E37" s="64"/>
      <c r="F37" s="13"/>
      <c r="G37" s="13"/>
      <c r="H37" s="13"/>
    </row>
    <row r="38" spans="1:8" s="3" customFormat="1" x14ac:dyDescent="0.2">
      <c r="A38" s="24"/>
      <c r="B38" s="43"/>
      <c r="C38" s="43"/>
      <c r="D38" s="13"/>
      <c r="E38" s="64"/>
      <c r="F38" s="13"/>
      <c r="G38" s="13"/>
      <c r="H38" s="13"/>
    </row>
  </sheetData>
  <sheetProtection formatCells="0" formatColumns="0" formatRows="0" insertColumns="0" insertRows="0" insertHyperlinks="0" deleteColumns="0" deleteRows="0" sort="0" autoFilter="0" pivotTables="0"/>
  <phoneticPr fontId="0" type="noConversion"/>
  <pageMargins left="0.5" right="0.25" top="0.5" bottom="0.25" header="0.5" footer="0.5"/>
  <pageSetup scale="115"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6" tint="0.39997558519241921"/>
    <pageSetUpPr autoPageBreaks="0"/>
  </sheetPr>
  <dimension ref="A1:C245"/>
  <sheetViews>
    <sheetView showGridLines="0" zoomScaleNormal="100" workbookViewId="0">
      <pane ySplit="9" topLeftCell="A10" activePane="bottomLeft" state="frozen"/>
      <selection activeCell="A9" sqref="A9"/>
      <selection pane="bottomLeft" activeCell="B16" sqref="B16"/>
    </sheetView>
  </sheetViews>
  <sheetFormatPr defaultColWidth="12.33203125" defaultRowHeight="11.25" customHeight="1" x14ac:dyDescent="0.2"/>
  <cols>
    <col min="1" max="1" width="40.6640625" style="25" customWidth="1"/>
    <col min="2" max="2" width="11.6640625" style="78" bestFit="1" customWidth="1"/>
    <col min="3" max="3" width="1.6640625" style="7" customWidth="1"/>
    <col min="4" max="16384" width="12.33203125" style="2"/>
  </cols>
  <sheetData>
    <row r="1" spans="1:3" x14ac:dyDescent="0.2">
      <c r="A1" s="20"/>
      <c r="B1" s="74"/>
      <c r="C1" s="4"/>
    </row>
    <row r="2" spans="1:3" x14ac:dyDescent="0.2">
      <c r="A2" s="20"/>
      <c r="B2" s="74"/>
      <c r="C2" s="4"/>
    </row>
    <row r="3" spans="1:3" ht="2.25" customHeight="1" x14ac:dyDescent="0.2">
      <c r="A3" s="20"/>
      <c r="B3" s="74"/>
      <c r="C3" s="4"/>
    </row>
    <row r="4" spans="1:3" x14ac:dyDescent="0.2">
      <c r="A4" s="20"/>
      <c r="B4" s="74"/>
      <c r="C4" s="4"/>
    </row>
    <row r="5" spans="1:3" x14ac:dyDescent="0.2">
      <c r="A5" s="20"/>
      <c r="B5" s="74"/>
      <c r="C5" s="4"/>
    </row>
    <row r="6" spans="1:3" x14ac:dyDescent="0.2">
      <c r="A6" s="21" t="str">
        <f>"Detail - "&amp;Input!B14</f>
        <v>Detail - SITE &amp; ADDRESS</v>
      </c>
      <c r="B6" s="75"/>
      <c r="C6" s="5"/>
    </row>
    <row r="7" spans="1:3" x14ac:dyDescent="0.2">
      <c r="A7" s="22"/>
      <c r="B7" s="76"/>
      <c r="C7" s="9"/>
    </row>
    <row r="8" spans="1:3" x14ac:dyDescent="0.2">
      <c r="A8" s="22"/>
      <c r="B8" s="76"/>
      <c r="C8" s="9"/>
    </row>
    <row r="9" spans="1:3" x14ac:dyDescent="0.2">
      <c r="A9" s="101" t="s">
        <v>6</v>
      </c>
      <c r="B9" s="102" t="s">
        <v>115</v>
      </c>
      <c r="C9" s="47"/>
    </row>
    <row r="10" spans="1:3" s="8" customFormat="1" x14ac:dyDescent="0.2">
      <c r="A10" s="103" t="str">
        <f>IF(Calculation!F11="","",Calculation!F11)</f>
        <v>Blank</v>
      </c>
      <c r="B10" s="109">
        <f>IF(Calculation!G11="","",Calculation!G11)</f>
        <v>0</v>
      </c>
      <c r="C10" s="9"/>
    </row>
    <row r="11" spans="1:3" s="3" customFormat="1" x14ac:dyDescent="0.2">
      <c r="A11" s="103" t="str">
        <f>IF(Calculation!F12="","",Calculation!F12)</f>
        <v/>
      </c>
      <c r="B11" s="109" t="str">
        <f>IF(Calculation!G12="","",Calculation!G12)</f>
        <v/>
      </c>
      <c r="C11" s="6"/>
    </row>
    <row r="12" spans="1:3" s="3" customFormat="1" x14ac:dyDescent="0.2">
      <c r="A12" s="103" t="str">
        <f>IF(Calculation!F13="","",Calculation!F13)</f>
        <v/>
      </c>
      <c r="B12" s="109" t="str">
        <f>IF(Calculation!G13="","",Calculation!G13)</f>
        <v/>
      </c>
      <c r="C12" s="6"/>
    </row>
    <row r="13" spans="1:3" s="3" customFormat="1" x14ac:dyDescent="0.2">
      <c r="A13" s="103" t="str">
        <f>IF(Calculation!F14="","",Calculation!F14)</f>
        <v/>
      </c>
      <c r="B13" s="109" t="str">
        <f>IF(Calculation!G14="","",Calculation!G14)</f>
        <v/>
      </c>
      <c r="C13" s="6"/>
    </row>
    <row r="14" spans="1:3" s="3" customFormat="1" x14ac:dyDescent="0.2">
      <c r="A14" s="103" t="str">
        <f>IF(Calculation!F15="","",Calculation!F15)</f>
        <v/>
      </c>
      <c r="B14" s="109" t="str">
        <f>IF(Calculation!G15="","",Calculation!G15)</f>
        <v/>
      </c>
      <c r="C14" s="6"/>
    </row>
    <row r="15" spans="1:3" s="3" customFormat="1" x14ac:dyDescent="0.2">
      <c r="A15" s="103" t="str">
        <f>IF(Calculation!F16="","",Calculation!F16)</f>
        <v/>
      </c>
      <c r="B15" s="109" t="str">
        <f>IF(Calculation!G16="","",Calculation!G16)</f>
        <v/>
      </c>
      <c r="C15" s="6"/>
    </row>
    <row r="16" spans="1:3" s="3" customFormat="1" x14ac:dyDescent="0.2">
      <c r="A16" s="103" t="str">
        <f>IF(Calculation!F17="","",Calculation!F17)</f>
        <v/>
      </c>
      <c r="B16" s="109" t="str">
        <f>IF(Calculation!G17="","",Calculation!G17)</f>
        <v/>
      </c>
      <c r="C16" s="6"/>
    </row>
    <row r="17" spans="1:3" s="3" customFormat="1" x14ac:dyDescent="0.2">
      <c r="A17" s="103" t="str">
        <f>IF(Calculation!F18="","",Calculation!F18)</f>
        <v/>
      </c>
      <c r="B17" s="109" t="str">
        <f>IF(Calculation!G18="","",Calculation!G18)</f>
        <v/>
      </c>
      <c r="C17" s="6"/>
    </row>
    <row r="18" spans="1:3" s="3" customFormat="1" x14ac:dyDescent="0.2">
      <c r="A18" s="103" t="str">
        <f>IF(Calculation!F19="","",Calculation!F19)</f>
        <v/>
      </c>
      <c r="B18" s="109" t="str">
        <f>IF(Calculation!G19="","",Calculation!G19)</f>
        <v/>
      </c>
      <c r="C18" s="6"/>
    </row>
    <row r="19" spans="1:3" s="3" customFormat="1" x14ac:dyDescent="0.2">
      <c r="A19" s="103" t="str">
        <f>IF(Calculation!F20="","",Calculation!F20)</f>
        <v/>
      </c>
      <c r="B19" s="109" t="str">
        <f>IF(Calculation!G20="","",Calculation!G20)</f>
        <v/>
      </c>
      <c r="C19" s="6"/>
    </row>
    <row r="20" spans="1:3" s="3" customFormat="1" x14ac:dyDescent="0.2">
      <c r="A20" s="103" t="str">
        <f>IF(Calculation!F21="","",Calculation!F21)</f>
        <v/>
      </c>
      <c r="B20" s="109" t="str">
        <f>IF(Calculation!G21="","",Calculation!G21)</f>
        <v/>
      </c>
      <c r="C20" s="6"/>
    </row>
    <row r="21" spans="1:3" s="3" customFormat="1" x14ac:dyDescent="0.2">
      <c r="A21" s="103" t="str">
        <f>IF(Calculation!F22="","",Calculation!F22)</f>
        <v/>
      </c>
      <c r="B21" s="109" t="str">
        <f>IF(Calculation!G22="","",Calculation!G22)</f>
        <v/>
      </c>
      <c r="C21" s="6"/>
    </row>
    <row r="22" spans="1:3" s="3" customFormat="1" x14ac:dyDescent="0.2">
      <c r="A22" s="103" t="str">
        <f>IF(Calculation!F23="","",Calculation!F23)</f>
        <v/>
      </c>
      <c r="B22" s="109" t="str">
        <f>IF(Calculation!G23="","",Calculation!G23)</f>
        <v/>
      </c>
      <c r="C22" s="6"/>
    </row>
    <row r="23" spans="1:3" s="3" customFormat="1" x14ac:dyDescent="0.2">
      <c r="A23" s="103" t="str">
        <f>IF(Calculation!F24="","",Calculation!F24)</f>
        <v/>
      </c>
      <c r="B23" s="109" t="str">
        <f>IF(Calculation!G24="","",Calculation!G24)</f>
        <v/>
      </c>
      <c r="C23" s="6"/>
    </row>
    <row r="24" spans="1:3" s="3" customFormat="1" x14ac:dyDescent="0.2">
      <c r="A24" s="103" t="str">
        <f>IF(Calculation!F25="","",Calculation!F25)</f>
        <v/>
      </c>
      <c r="B24" s="109" t="str">
        <f>IF(Calculation!G25="","",Calculation!G25)</f>
        <v/>
      </c>
      <c r="C24" s="6"/>
    </row>
    <row r="25" spans="1:3" s="3" customFormat="1" x14ac:dyDescent="0.2">
      <c r="A25" s="103" t="str">
        <f>IF(Calculation!F26="","",Calculation!F26)</f>
        <v/>
      </c>
      <c r="B25" s="109" t="str">
        <f>IF(Calculation!G26="","",Calculation!G26)</f>
        <v/>
      </c>
      <c r="C25" s="6"/>
    </row>
    <row r="26" spans="1:3" s="3" customFormat="1" x14ac:dyDescent="0.2">
      <c r="A26" s="103" t="str">
        <f>IF(Calculation!F27="","",Calculation!F27)</f>
        <v/>
      </c>
      <c r="B26" s="109" t="str">
        <f>IF(Calculation!G27="","",Calculation!G27)</f>
        <v/>
      </c>
      <c r="C26" s="6"/>
    </row>
    <row r="27" spans="1:3" s="3" customFormat="1" x14ac:dyDescent="0.2">
      <c r="A27" s="103" t="str">
        <f>IF(Calculation!F28="","",Calculation!F28)</f>
        <v/>
      </c>
      <c r="B27" s="109" t="str">
        <f>IF(Calculation!G28="","",Calculation!G28)</f>
        <v/>
      </c>
      <c r="C27" s="6"/>
    </row>
    <row r="28" spans="1:3" s="3" customFormat="1" x14ac:dyDescent="0.2">
      <c r="A28" s="103" t="str">
        <f>IF(Calculation!F29="","",Calculation!F29)</f>
        <v/>
      </c>
      <c r="B28" s="109" t="str">
        <f>IF(Calculation!G29="","",Calculation!G29)</f>
        <v/>
      </c>
      <c r="C28" s="6"/>
    </row>
    <row r="29" spans="1:3" s="3" customFormat="1" x14ac:dyDescent="0.2">
      <c r="A29" s="103" t="str">
        <f>IF(Calculation!F30="","",Calculation!F30)</f>
        <v/>
      </c>
      <c r="B29" s="109" t="str">
        <f>IF(Calculation!G30="","",Calculation!G30)</f>
        <v/>
      </c>
      <c r="C29" s="6"/>
    </row>
    <row r="30" spans="1:3" s="3" customFormat="1" x14ac:dyDescent="0.2">
      <c r="A30" s="103" t="str">
        <f>IF(Calculation!F31="","",Calculation!F31)</f>
        <v/>
      </c>
      <c r="B30" s="109" t="str">
        <f>IF(Calculation!G31="","",Calculation!G31)</f>
        <v/>
      </c>
      <c r="C30" s="6"/>
    </row>
    <row r="31" spans="1:3" s="3" customFormat="1" x14ac:dyDescent="0.2">
      <c r="A31" s="103" t="str">
        <f>IF(Calculation!F32="","",Calculation!F32)</f>
        <v/>
      </c>
      <c r="B31" s="109" t="str">
        <f>IF(Calculation!G32="","",Calculation!G32)</f>
        <v/>
      </c>
      <c r="C31" s="6"/>
    </row>
    <row r="32" spans="1:3" s="3" customFormat="1" x14ac:dyDescent="0.2">
      <c r="A32" s="103" t="str">
        <f>IF(Calculation!F33="","",Calculation!F33)</f>
        <v/>
      </c>
      <c r="B32" s="109" t="str">
        <f>IF(Calculation!G33="","",Calculation!G33)</f>
        <v/>
      </c>
      <c r="C32" s="6"/>
    </row>
    <row r="33" spans="1:3" s="3" customFormat="1" x14ac:dyDescent="0.2">
      <c r="A33" s="103" t="str">
        <f>IF(Calculation!F34="","",Calculation!F34)</f>
        <v/>
      </c>
      <c r="B33" s="109" t="str">
        <f>IF(Calculation!G34="","",Calculation!G34)</f>
        <v/>
      </c>
      <c r="C33" s="6"/>
    </row>
    <row r="34" spans="1:3" s="3" customFormat="1" x14ac:dyDescent="0.2">
      <c r="A34" s="103" t="str">
        <f>IF(Calculation!F35="","",Calculation!F35)</f>
        <v/>
      </c>
      <c r="B34" s="109" t="str">
        <f>IF(Calculation!G35="","",Calculation!G35)</f>
        <v/>
      </c>
      <c r="C34" s="6"/>
    </row>
    <row r="35" spans="1:3" s="3" customFormat="1" x14ac:dyDescent="0.2">
      <c r="A35" s="103" t="str">
        <f>IF(Calculation!F36="","",Calculation!F36)</f>
        <v/>
      </c>
      <c r="B35" s="109" t="str">
        <f>IF(Calculation!G36="","",Calculation!G36)</f>
        <v/>
      </c>
      <c r="C35" s="6"/>
    </row>
    <row r="36" spans="1:3" s="3" customFormat="1" x14ac:dyDescent="0.2">
      <c r="A36" s="103" t="str">
        <f>IF(Calculation!F37="","",Calculation!F37)</f>
        <v/>
      </c>
      <c r="B36" s="109" t="str">
        <f>IF(Calculation!G37="","",Calculation!G37)</f>
        <v/>
      </c>
      <c r="C36" s="6"/>
    </row>
    <row r="37" spans="1:3" s="3" customFormat="1" x14ac:dyDescent="0.2">
      <c r="A37" s="103" t="str">
        <f>IF(Calculation!F38="","",Calculation!F38)</f>
        <v/>
      </c>
      <c r="B37" s="109" t="str">
        <f>IF(Calculation!G38="","",Calculation!G38)</f>
        <v/>
      </c>
      <c r="C37" s="6"/>
    </row>
    <row r="38" spans="1:3" s="3" customFormat="1" x14ac:dyDescent="0.2">
      <c r="A38" s="103" t="str">
        <f>IF(Calculation!F39="","",Calculation!F39)</f>
        <v/>
      </c>
      <c r="B38" s="109" t="str">
        <f>IF(Calculation!G39="","",Calculation!G39)</f>
        <v/>
      </c>
      <c r="C38" s="6"/>
    </row>
    <row r="39" spans="1:3" s="3" customFormat="1" x14ac:dyDescent="0.2">
      <c r="A39" s="103" t="str">
        <f>IF(Calculation!F40="","",Calculation!F40)</f>
        <v/>
      </c>
      <c r="B39" s="109" t="str">
        <f>IF(Calculation!G40="","",Calculation!G40)</f>
        <v/>
      </c>
      <c r="C39" s="6"/>
    </row>
    <row r="40" spans="1:3" s="3" customFormat="1" x14ac:dyDescent="0.2">
      <c r="A40" s="103" t="str">
        <f>IF(Calculation!F41="","",Calculation!F41)</f>
        <v/>
      </c>
      <c r="B40" s="109" t="str">
        <f>IF(Calculation!G41="","",Calculation!G41)</f>
        <v/>
      </c>
      <c r="C40" s="6"/>
    </row>
    <row r="41" spans="1:3" s="3" customFormat="1" x14ac:dyDescent="0.2">
      <c r="A41" s="103" t="str">
        <f>IF(Calculation!F42="","",Calculation!F42)</f>
        <v/>
      </c>
      <c r="B41" s="109" t="str">
        <f>IF(Calculation!G42="","",Calculation!G42)</f>
        <v/>
      </c>
      <c r="C41" s="6"/>
    </row>
    <row r="42" spans="1:3" s="3" customFormat="1" x14ac:dyDescent="0.2">
      <c r="A42" s="103" t="str">
        <f>IF(Calculation!F43="","",Calculation!F43)</f>
        <v/>
      </c>
      <c r="B42" s="109" t="str">
        <f>IF(Calculation!G43="","",Calculation!G43)</f>
        <v/>
      </c>
      <c r="C42" s="6"/>
    </row>
    <row r="43" spans="1:3" s="3" customFormat="1" x14ac:dyDescent="0.2">
      <c r="A43" s="103" t="str">
        <f>IF(Calculation!F44="","",Calculation!F44)</f>
        <v/>
      </c>
      <c r="B43" s="109" t="str">
        <f>IF(Calculation!G44="","",Calculation!G44)</f>
        <v/>
      </c>
      <c r="C43" s="6"/>
    </row>
    <row r="44" spans="1:3" s="3" customFormat="1" x14ac:dyDescent="0.2">
      <c r="A44" s="103" t="str">
        <f>IF(Calculation!F45="","",Calculation!F45)</f>
        <v/>
      </c>
      <c r="B44" s="109" t="str">
        <f>IF(Calculation!G45="","",Calculation!G45)</f>
        <v/>
      </c>
      <c r="C44" s="6"/>
    </row>
    <row r="45" spans="1:3" s="3" customFormat="1" x14ac:dyDescent="0.2">
      <c r="A45" s="103" t="str">
        <f>IF(Calculation!F46="","",Calculation!F46)</f>
        <v/>
      </c>
      <c r="B45" s="109" t="str">
        <f>IF(Calculation!G46="","",Calculation!G46)</f>
        <v/>
      </c>
      <c r="C45" s="6"/>
    </row>
    <row r="46" spans="1:3" s="3" customFormat="1" x14ac:dyDescent="0.2">
      <c r="A46" s="103" t="str">
        <f>IF(Calculation!F47="","",Calculation!F47)</f>
        <v/>
      </c>
      <c r="B46" s="109" t="str">
        <f>IF(Calculation!G47="","",Calculation!G47)</f>
        <v/>
      </c>
      <c r="C46" s="6"/>
    </row>
    <row r="47" spans="1:3" s="3" customFormat="1" x14ac:dyDescent="0.2">
      <c r="A47" s="103" t="str">
        <f>IF(Calculation!F48="","",Calculation!F48)</f>
        <v/>
      </c>
      <c r="B47" s="109" t="str">
        <f>IF(Calculation!G48="","",Calculation!G48)</f>
        <v/>
      </c>
      <c r="C47" s="6"/>
    </row>
    <row r="48" spans="1:3" s="3" customFormat="1" x14ac:dyDescent="0.2">
      <c r="A48" s="103" t="str">
        <f>IF(Calculation!F49="","",Calculation!F49)</f>
        <v/>
      </c>
      <c r="B48" s="109" t="str">
        <f>IF(Calculation!G49="","",Calculation!G49)</f>
        <v/>
      </c>
      <c r="C48" s="6"/>
    </row>
    <row r="49" spans="1:3" s="3" customFormat="1" x14ac:dyDescent="0.2">
      <c r="A49" s="103" t="str">
        <f>IF(Calculation!F50="","",Calculation!F50)</f>
        <v/>
      </c>
      <c r="B49" s="109" t="str">
        <f>IF(Calculation!G50="","",Calculation!G50)</f>
        <v/>
      </c>
      <c r="C49" s="6"/>
    </row>
    <row r="50" spans="1:3" s="3" customFormat="1" x14ac:dyDescent="0.2">
      <c r="A50" s="103" t="str">
        <f>IF(Calculation!F51="","",Calculation!F51)</f>
        <v/>
      </c>
      <c r="B50" s="109" t="str">
        <f>IF(Calculation!G51="","",Calculation!G51)</f>
        <v/>
      </c>
      <c r="C50" s="6"/>
    </row>
    <row r="51" spans="1:3" s="3" customFormat="1" x14ac:dyDescent="0.2">
      <c r="A51" s="24"/>
      <c r="B51" s="109"/>
      <c r="C51" s="6"/>
    </row>
    <row r="52" spans="1:3" s="3" customFormat="1" x14ac:dyDescent="0.2">
      <c r="A52" s="24"/>
      <c r="B52" s="109"/>
      <c r="C52" s="6"/>
    </row>
    <row r="53" spans="1:3" s="3" customFormat="1" x14ac:dyDescent="0.2">
      <c r="A53" s="24"/>
      <c r="B53" s="109"/>
      <c r="C53" s="6"/>
    </row>
    <row r="54" spans="1:3" s="3" customFormat="1" x14ac:dyDescent="0.2">
      <c r="A54" s="24"/>
      <c r="B54" s="109"/>
      <c r="C54" s="6"/>
    </row>
    <row r="55" spans="1:3" s="3" customFormat="1" x14ac:dyDescent="0.2">
      <c r="A55" s="24"/>
      <c r="B55" s="109"/>
      <c r="C55" s="6"/>
    </row>
    <row r="56" spans="1:3" s="3" customFormat="1" x14ac:dyDescent="0.2">
      <c r="A56" s="24"/>
      <c r="B56" s="109"/>
      <c r="C56" s="6"/>
    </row>
    <row r="57" spans="1:3" s="3" customFormat="1" x14ac:dyDescent="0.2">
      <c r="A57" s="24"/>
      <c r="B57" s="109"/>
      <c r="C57" s="6"/>
    </row>
    <row r="58" spans="1:3" s="3" customFormat="1" x14ac:dyDescent="0.2">
      <c r="A58" s="24"/>
      <c r="B58" s="109"/>
      <c r="C58" s="6"/>
    </row>
    <row r="59" spans="1:3" s="3" customFormat="1" x14ac:dyDescent="0.2">
      <c r="A59" s="24"/>
      <c r="B59" s="109"/>
      <c r="C59" s="6"/>
    </row>
    <row r="60" spans="1:3" s="3" customFormat="1" x14ac:dyDescent="0.2">
      <c r="A60" s="24"/>
      <c r="B60" s="109"/>
      <c r="C60" s="6"/>
    </row>
    <row r="61" spans="1:3" s="3" customFormat="1" x14ac:dyDescent="0.2">
      <c r="A61" s="24"/>
      <c r="B61" s="109"/>
      <c r="C61" s="6"/>
    </row>
    <row r="62" spans="1:3" s="3" customFormat="1" x14ac:dyDescent="0.2">
      <c r="A62" s="24"/>
      <c r="B62" s="109"/>
      <c r="C62" s="6"/>
    </row>
    <row r="63" spans="1:3" s="3" customFormat="1" x14ac:dyDescent="0.2">
      <c r="A63" s="24"/>
      <c r="B63" s="109"/>
      <c r="C63" s="6"/>
    </row>
    <row r="64" spans="1:3" s="3" customFormat="1" x14ac:dyDescent="0.2">
      <c r="A64" s="24"/>
      <c r="B64" s="109"/>
      <c r="C64" s="6"/>
    </row>
    <row r="65" spans="1:3" s="3" customFormat="1" x14ac:dyDescent="0.2">
      <c r="A65" s="24"/>
      <c r="B65" s="109"/>
      <c r="C65" s="6"/>
    </row>
    <row r="66" spans="1:3" s="3" customFormat="1" x14ac:dyDescent="0.2">
      <c r="A66" s="24"/>
      <c r="B66" s="109"/>
      <c r="C66" s="6"/>
    </row>
    <row r="67" spans="1:3" s="3" customFormat="1" x14ac:dyDescent="0.2">
      <c r="A67" s="24"/>
      <c r="B67" s="109"/>
      <c r="C67" s="6"/>
    </row>
    <row r="68" spans="1:3" s="3" customFormat="1" x14ac:dyDescent="0.2">
      <c r="A68" s="24"/>
      <c r="B68" s="109"/>
      <c r="C68" s="6"/>
    </row>
    <row r="69" spans="1:3" s="3" customFormat="1" x14ac:dyDescent="0.2">
      <c r="A69" s="24"/>
      <c r="B69" s="109"/>
      <c r="C69" s="6"/>
    </row>
    <row r="70" spans="1:3" s="3" customFormat="1" x14ac:dyDescent="0.2">
      <c r="A70" s="24"/>
      <c r="B70" s="109"/>
      <c r="C70" s="6"/>
    </row>
    <row r="71" spans="1:3" s="3" customFormat="1" x14ac:dyDescent="0.2">
      <c r="A71" s="24"/>
      <c r="B71" s="109"/>
      <c r="C71" s="6"/>
    </row>
    <row r="72" spans="1:3" s="3" customFormat="1" x14ac:dyDescent="0.2">
      <c r="A72" s="24"/>
      <c r="B72" s="109"/>
      <c r="C72" s="6"/>
    </row>
    <row r="73" spans="1:3" s="3" customFormat="1" x14ac:dyDescent="0.2">
      <c r="A73" s="24"/>
      <c r="B73" s="109"/>
      <c r="C73" s="6"/>
    </row>
    <row r="74" spans="1:3" s="3" customFormat="1" x14ac:dyDescent="0.2">
      <c r="A74" s="24"/>
      <c r="B74" s="109"/>
      <c r="C74" s="6"/>
    </row>
    <row r="75" spans="1:3" s="3" customFormat="1" x14ac:dyDescent="0.2">
      <c r="A75" s="24"/>
      <c r="B75" s="109"/>
      <c r="C75" s="6"/>
    </row>
    <row r="76" spans="1:3" s="3" customFormat="1" x14ac:dyDescent="0.2">
      <c r="A76" s="24"/>
      <c r="B76" s="109"/>
      <c r="C76" s="6"/>
    </row>
    <row r="77" spans="1:3" s="3" customFormat="1" x14ac:dyDescent="0.2">
      <c r="A77" s="24"/>
      <c r="B77" s="109"/>
      <c r="C77" s="6"/>
    </row>
    <row r="78" spans="1:3" s="3" customFormat="1" x14ac:dyDescent="0.2">
      <c r="A78" s="24"/>
      <c r="B78" s="109"/>
      <c r="C78" s="6"/>
    </row>
    <row r="79" spans="1:3" s="3" customFormat="1" x14ac:dyDescent="0.2">
      <c r="A79" s="24"/>
      <c r="B79" s="109"/>
      <c r="C79" s="6"/>
    </row>
    <row r="80" spans="1:3" s="3" customFormat="1" x14ac:dyDescent="0.2">
      <c r="A80" s="24"/>
      <c r="B80" s="109"/>
      <c r="C80" s="6"/>
    </row>
    <row r="81" spans="1:3" s="3" customFormat="1" x14ac:dyDescent="0.2">
      <c r="A81" s="24"/>
      <c r="B81" s="109"/>
      <c r="C81" s="6"/>
    </row>
    <row r="82" spans="1:3" s="3" customFormat="1" x14ac:dyDescent="0.2">
      <c r="A82" s="24"/>
      <c r="B82" s="109"/>
      <c r="C82" s="6"/>
    </row>
    <row r="83" spans="1:3" s="3" customFormat="1" x14ac:dyDescent="0.2">
      <c r="A83" s="24"/>
      <c r="B83" s="109"/>
      <c r="C83" s="6"/>
    </row>
    <row r="84" spans="1:3" s="3" customFormat="1" x14ac:dyDescent="0.2">
      <c r="A84" s="24"/>
      <c r="B84" s="109"/>
      <c r="C84" s="6"/>
    </row>
    <row r="85" spans="1:3" s="3" customFormat="1" x14ac:dyDescent="0.2">
      <c r="A85" s="24"/>
      <c r="B85" s="109"/>
      <c r="C85" s="6"/>
    </row>
    <row r="86" spans="1:3" s="3" customFormat="1" x14ac:dyDescent="0.2">
      <c r="A86" s="24"/>
      <c r="B86" s="109"/>
      <c r="C86" s="6"/>
    </row>
    <row r="87" spans="1:3" s="3" customFormat="1" x14ac:dyDescent="0.2">
      <c r="A87" s="24"/>
      <c r="B87" s="109"/>
      <c r="C87" s="6"/>
    </row>
    <row r="88" spans="1:3" s="3" customFormat="1" x14ac:dyDescent="0.2">
      <c r="A88" s="24"/>
      <c r="B88" s="109"/>
      <c r="C88" s="6"/>
    </row>
    <row r="89" spans="1:3" s="3" customFormat="1" x14ac:dyDescent="0.2">
      <c r="A89" s="24"/>
      <c r="B89" s="109"/>
      <c r="C89" s="6"/>
    </row>
    <row r="90" spans="1:3" s="3" customFormat="1" x14ac:dyDescent="0.2">
      <c r="A90" s="24"/>
      <c r="B90" s="109"/>
      <c r="C90" s="6"/>
    </row>
    <row r="91" spans="1:3" s="3" customFormat="1" x14ac:dyDescent="0.2">
      <c r="A91" s="24"/>
      <c r="B91" s="109"/>
      <c r="C91" s="6"/>
    </row>
    <row r="92" spans="1:3" s="3" customFormat="1" x14ac:dyDescent="0.2">
      <c r="A92" s="24"/>
      <c r="B92" s="109"/>
      <c r="C92" s="6"/>
    </row>
    <row r="93" spans="1:3" s="3" customFormat="1" x14ac:dyDescent="0.2">
      <c r="A93" s="24"/>
      <c r="B93" s="109"/>
      <c r="C93" s="6"/>
    </row>
    <row r="94" spans="1:3" s="3" customFormat="1" x14ac:dyDescent="0.2">
      <c r="A94" s="24"/>
      <c r="B94" s="109"/>
      <c r="C94" s="6"/>
    </row>
    <row r="95" spans="1:3" s="3" customFormat="1" x14ac:dyDescent="0.2">
      <c r="A95" s="24"/>
      <c r="B95" s="109"/>
      <c r="C95" s="6"/>
    </row>
    <row r="96" spans="1:3" s="3" customFormat="1" x14ac:dyDescent="0.2">
      <c r="A96" s="24"/>
      <c r="B96" s="109"/>
      <c r="C96" s="6"/>
    </row>
    <row r="97" spans="1:3" s="3" customFormat="1" x14ac:dyDescent="0.2">
      <c r="A97" s="24"/>
      <c r="B97" s="109"/>
      <c r="C97" s="6"/>
    </row>
    <row r="98" spans="1:3" s="3" customFormat="1" x14ac:dyDescent="0.2">
      <c r="A98" s="24"/>
      <c r="B98" s="109"/>
      <c r="C98" s="6"/>
    </row>
    <row r="99" spans="1:3" s="3" customFormat="1" x14ac:dyDescent="0.2">
      <c r="A99" s="24"/>
      <c r="B99" s="109"/>
      <c r="C99" s="6"/>
    </row>
    <row r="100" spans="1:3" s="3" customFormat="1" x14ac:dyDescent="0.2">
      <c r="A100" s="24"/>
      <c r="B100" s="109"/>
      <c r="C100" s="6"/>
    </row>
    <row r="101" spans="1:3" s="3" customFormat="1" x14ac:dyDescent="0.2">
      <c r="A101" s="24"/>
      <c r="B101" s="77"/>
      <c r="C101" s="6"/>
    </row>
    <row r="102" spans="1:3" s="3" customFormat="1" x14ac:dyDescent="0.2">
      <c r="A102" s="24"/>
      <c r="B102" s="77"/>
      <c r="C102" s="6"/>
    </row>
    <row r="103" spans="1:3" s="3" customFormat="1" x14ac:dyDescent="0.2">
      <c r="A103" s="24"/>
      <c r="B103" s="77"/>
      <c r="C103" s="6"/>
    </row>
    <row r="104" spans="1:3" s="3" customFormat="1" x14ac:dyDescent="0.2">
      <c r="A104" s="24"/>
      <c r="B104" s="77"/>
      <c r="C104" s="6"/>
    </row>
    <row r="105" spans="1:3" s="3" customFormat="1" x14ac:dyDescent="0.2">
      <c r="A105" s="24"/>
      <c r="B105" s="77"/>
      <c r="C105" s="6"/>
    </row>
    <row r="106" spans="1:3" s="3" customFormat="1" x14ac:dyDescent="0.2">
      <c r="A106" s="24"/>
      <c r="B106" s="77"/>
      <c r="C106" s="6"/>
    </row>
    <row r="107" spans="1:3" s="3" customFormat="1" x14ac:dyDescent="0.2">
      <c r="A107" s="24"/>
      <c r="B107" s="77"/>
      <c r="C107" s="6"/>
    </row>
    <row r="108" spans="1:3" s="3" customFormat="1" x14ac:dyDescent="0.2">
      <c r="A108" s="24"/>
      <c r="B108" s="77"/>
      <c r="C108" s="6"/>
    </row>
    <row r="109" spans="1:3" s="3" customFormat="1" x14ac:dyDescent="0.2">
      <c r="A109" s="24"/>
      <c r="B109" s="77"/>
      <c r="C109" s="6"/>
    </row>
    <row r="110" spans="1:3" s="3" customFormat="1" x14ac:dyDescent="0.2">
      <c r="A110" s="24"/>
      <c r="B110" s="77"/>
      <c r="C110" s="6"/>
    </row>
    <row r="111" spans="1:3" s="3" customFormat="1" x14ac:dyDescent="0.2">
      <c r="A111" s="24"/>
      <c r="B111" s="77"/>
      <c r="C111" s="6"/>
    </row>
    <row r="112" spans="1:3" s="3" customFormat="1" x14ac:dyDescent="0.2">
      <c r="A112" s="24"/>
      <c r="B112" s="77"/>
      <c r="C112" s="6"/>
    </row>
    <row r="113" spans="1:3" s="3" customFormat="1" x14ac:dyDescent="0.2">
      <c r="A113" s="24"/>
      <c r="B113" s="77"/>
      <c r="C113" s="6"/>
    </row>
    <row r="114" spans="1:3" s="3" customFormat="1" x14ac:dyDescent="0.2">
      <c r="A114" s="24"/>
      <c r="B114" s="77"/>
      <c r="C114" s="6"/>
    </row>
    <row r="115" spans="1:3" s="3" customFormat="1" x14ac:dyDescent="0.2">
      <c r="A115" s="24"/>
      <c r="B115" s="77"/>
      <c r="C115" s="6"/>
    </row>
    <row r="116" spans="1:3" s="3" customFormat="1" x14ac:dyDescent="0.2">
      <c r="A116" s="24"/>
      <c r="B116" s="77"/>
      <c r="C116" s="6"/>
    </row>
    <row r="117" spans="1:3" s="3" customFormat="1" x14ac:dyDescent="0.2">
      <c r="A117" s="24"/>
      <c r="B117" s="77"/>
      <c r="C117" s="6"/>
    </row>
    <row r="118" spans="1:3" s="3" customFormat="1" x14ac:dyDescent="0.2">
      <c r="A118" s="24"/>
      <c r="B118" s="77"/>
      <c r="C118" s="6"/>
    </row>
    <row r="119" spans="1:3" s="3" customFormat="1" x14ac:dyDescent="0.2">
      <c r="A119" s="24"/>
      <c r="B119" s="77"/>
      <c r="C119" s="6"/>
    </row>
    <row r="120" spans="1:3" s="3" customFormat="1" x14ac:dyDescent="0.2">
      <c r="A120" s="24"/>
      <c r="B120" s="77"/>
      <c r="C120" s="6"/>
    </row>
    <row r="121" spans="1:3" s="3" customFormat="1" x14ac:dyDescent="0.2">
      <c r="A121" s="24"/>
      <c r="B121" s="77"/>
      <c r="C121" s="6"/>
    </row>
    <row r="122" spans="1:3" s="3" customFormat="1" x14ac:dyDescent="0.2">
      <c r="A122" s="24"/>
      <c r="B122" s="77"/>
      <c r="C122" s="6"/>
    </row>
    <row r="123" spans="1:3" s="3" customFormat="1" x14ac:dyDescent="0.2">
      <c r="A123" s="24"/>
      <c r="B123" s="77"/>
      <c r="C123" s="6"/>
    </row>
    <row r="124" spans="1:3" s="3" customFormat="1" x14ac:dyDescent="0.2">
      <c r="A124" s="24"/>
      <c r="B124" s="77"/>
      <c r="C124" s="6"/>
    </row>
    <row r="125" spans="1:3" s="3" customFormat="1" x14ac:dyDescent="0.2">
      <c r="A125" s="24"/>
      <c r="B125" s="77"/>
      <c r="C125" s="6"/>
    </row>
    <row r="126" spans="1:3" s="3" customFormat="1" x14ac:dyDescent="0.2">
      <c r="A126" s="24"/>
      <c r="B126" s="77"/>
      <c r="C126" s="6"/>
    </row>
    <row r="127" spans="1:3" s="3" customFormat="1" x14ac:dyDescent="0.2">
      <c r="A127" s="24"/>
      <c r="B127" s="77"/>
      <c r="C127" s="6"/>
    </row>
    <row r="128" spans="1:3" s="3" customFormat="1" x14ac:dyDescent="0.2">
      <c r="A128" s="24"/>
      <c r="B128" s="77"/>
      <c r="C128" s="6"/>
    </row>
    <row r="129" spans="1:3" s="3" customFormat="1" x14ac:dyDescent="0.2">
      <c r="A129" s="24"/>
      <c r="B129" s="77"/>
      <c r="C129" s="6"/>
    </row>
    <row r="130" spans="1:3" s="3" customFormat="1" x14ac:dyDescent="0.2">
      <c r="A130" s="24"/>
      <c r="B130" s="77"/>
      <c r="C130" s="6"/>
    </row>
    <row r="131" spans="1:3" s="3" customFormat="1" x14ac:dyDescent="0.2">
      <c r="A131" s="24"/>
      <c r="B131" s="77"/>
      <c r="C131" s="6"/>
    </row>
    <row r="132" spans="1:3" s="3" customFormat="1" x14ac:dyDescent="0.2">
      <c r="A132" s="24"/>
      <c r="B132" s="77"/>
      <c r="C132" s="6"/>
    </row>
    <row r="133" spans="1:3" s="3" customFormat="1" x14ac:dyDescent="0.2">
      <c r="A133" s="24"/>
      <c r="B133" s="77"/>
      <c r="C133" s="6"/>
    </row>
    <row r="134" spans="1:3" s="3" customFormat="1" x14ac:dyDescent="0.2">
      <c r="A134" s="24"/>
      <c r="B134" s="77"/>
      <c r="C134" s="6"/>
    </row>
    <row r="135" spans="1:3" s="3" customFormat="1" x14ac:dyDescent="0.2">
      <c r="A135" s="24"/>
      <c r="B135" s="77"/>
      <c r="C135" s="6"/>
    </row>
    <row r="136" spans="1:3" s="3" customFormat="1" x14ac:dyDescent="0.2">
      <c r="A136" s="24"/>
      <c r="B136" s="77"/>
      <c r="C136" s="6"/>
    </row>
    <row r="137" spans="1:3" s="3" customFormat="1" x14ac:dyDescent="0.2">
      <c r="A137" s="24"/>
      <c r="B137" s="77"/>
      <c r="C137" s="6"/>
    </row>
    <row r="138" spans="1:3" s="3" customFormat="1" x14ac:dyDescent="0.2">
      <c r="A138" s="24"/>
      <c r="B138" s="77"/>
      <c r="C138" s="6"/>
    </row>
    <row r="139" spans="1:3" s="3" customFormat="1" x14ac:dyDescent="0.2">
      <c r="A139" s="24"/>
      <c r="B139" s="77"/>
      <c r="C139" s="6"/>
    </row>
    <row r="140" spans="1:3" s="3" customFormat="1" x14ac:dyDescent="0.2">
      <c r="A140" s="24"/>
      <c r="B140" s="77"/>
      <c r="C140" s="6"/>
    </row>
    <row r="141" spans="1:3" s="3" customFormat="1" x14ac:dyDescent="0.2">
      <c r="A141" s="24"/>
      <c r="B141" s="77"/>
      <c r="C141" s="6"/>
    </row>
    <row r="142" spans="1:3" s="3" customFormat="1" x14ac:dyDescent="0.2">
      <c r="A142" s="24"/>
      <c r="B142" s="77"/>
      <c r="C142" s="6"/>
    </row>
    <row r="143" spans="1:3" s="3" customFormat="1" x14ac:dyDescent="0.2">
      <c r="A143" s="24"/>
      <c r="B143" s="77"/>
      <c r="C143" s="6"/>
    </row>
    <row r="144" spans="1:3" s="3" customFormat="1" x14ac:dyDescent="0.2">
      <c r="A144" s="24"/>
      <c r="B144" s="77"/>
      <c r="C144" s="6"/>
    </row>
    <row r="145" spans="1:3" s="3" customFormat="1" x14ac:dyDescent="0.2">
      <c r="A145" s="24"/>
      <c r="B145" s="77"/>
      <c r="C145" s="6"/>
    </row>
    <row r="146" spans="1:3" s="3" customFormat="1" x14ac:dyDescent="0.2">
      <c r="A146" s="24"/>
      <c r="B146" s="77"/>
      <c r="C146" s="6"/>
    </row>
    <row r="147" spans="1:3" s="3" customFormat="1" x14ac:dyDescent="0.2">
      <c r="A147" s="24"/>
      <c r="B147" s="77"/>
      <c r="C147" s="6"/>
    </row>
    <row r="148" spans="1:3" s="3" customFormat="1" x14ac:dyDescent="0.2">
      <c r="A148" s="24"/>
      <c r="B148" s="77"/>
      <c r="C148" s="6"/>
    </row>
    <row r="149" spans="1:3" s="3" customFormat="1" x14ac:dyDescent="0.2">
      <c r="A149" s="24"/>
      <c r="B149" s="77"/>
      <c r="C149" s="6"/>
    </row>
    <row r="150" spans="1:3" s="3" customFormat="1" x14ac:dyDescent="0.2">
      <c r="A150" s="24"/>
      <c r="B150" s="77"/>
      <c r="C150" s="6"/>
    </row>
    <row r="151" spans="1:3" s="3" customFormat="1" x14ac:dyDescent="0.2">
      <c r="A151" s="24"/>
      <c r="B151" s="77"/>
      <c r="C151" s="6"/>
    </row>
    <row r="152" spans="1:3" s="3" customFormat="1" x14ac:dyDescent="0.2">
      <c r="A152" s="24"/>
      <c r="B152" s="77"/>
      <c r="C152" s="6"/>
    </row>
    <row r="153" spans="1:3" s="3" customFormat="1" x14ac:dyDescent="0.2">
      <c r="A153" s="24"/>
      <c r="B153" s="77"/>
      <c r="C153" s="6"/>
    </row>
    <row r="154" spans="1:3" s="3" customFormat="1" x14ac:dyDescent="0.2">
      <c r="A154" s="24"/>
      <c r="B154" s="77"/>
      <c r="C154" s="6"/>
    </row>
    <row r="155" spans="1:3" s="3" customFormat="1" x14ac:dyDescent="0.2">
      <c r="A155" s="24"/>
      <c r="B155" s="77"/>
      <c r="C155" s="6"/>
    </row>
    <row r="156" spans="1:3" s="3" customFormat="1" x14ac:dyDescent="0.2">
      <c r="A156" s="24"/>
      <c r="B156" s="77"/>
      <c r="C156" s="6"/>
    </row>
    <row r="157" spans="1:3" s="3" customFormat="1" x14ac:dyDescent="0.2">
      <c r="A157" s="24"/>
      <c r="B157" s="77"/>
      <c r="C157" s="6"/>
    </row>
    <row r="158" spans="1:3" s="3" customFormat="1" x14ac:dyDescent="0.2">
      <c r="A158" s="24"/>
      <c r="B158" s="77"/>
      <c r="C158" s="6"/>
    </row>
    <row r="159" spans="1:3" s="3" customFormat="1" x14ac:dyDescent="0.2">
      <c r="A159" s="24"/>
      <c r="B159" s="77"/>
      <c r="C159" s="6"/>
    </row>
    <row r="160" spans="1:3" s="3" customFormat="1" x14ac:dyDescent="0.2">
      <c r="A160" s="24"/>
      <c r="B160" s="77"/>
      <c r="C160" s="6"/>
    </row>
    <row r="161" spans="1:3" s="3" customFormat="1" x14ac:dyDescent="0.2">
      <c r="A161" s="24"/>
      <c r="B161" s="77"/>
      <c r="C161" s="6"/>
    </row>
    <row r="162" spans="1:3" s="3" customFormat="1" x14ac:dyDescent="0.2">
      <c r="A162" s="24"/>
      <c r="B162" s="77"/>
      <c r="C162" s="6"/>
    </row>
    <row r="163" spans="1:3" s="3" customFormat="1" x14ac:dyDescent="0.2">
      <c r="A163" s="24"/>
      <c r="B163" s="77"/>
      <c r="C163" s="6"/>
    </row>
    <row r="164" spans="1:3" s="3" customFormat="1" x14ac:dyDescent="0.2">
      <c r="A164" s="24"/>
      <c r="B164" s="77"/>
      <c r="C164" s="6"/>
    </row>
    <row r="165" spans="1:3" s="3" customFormat="1" x14ac:dyDescent="0.2">
      <c r="A165" s="24"/>
      <c r="B165" s="77"/>
      <c r="C165" s="6"/>
    </row>
    <row r="166" spans="1:3" s="3" customFormat="1" x14ac:dyDescent="0.2">
      <c r="A166" s="24"/>
      <c r="B166" s="77"/>
      <c r="C166" s="6"/>
    </row>
    <row r="167" spans="1:3" s="3" customFormat="1" x14ac:dyDescent="0.2">
      <c r="A167" s="24"/>
      <c r="B167" s="77"/>
      <c r="C167" s="6"/>
    </row>
    <row r="168" spans="1:3" s="3" customFormat="1" x14ac:dyDescent="0.2">
      <c r="A168" s="24"/>
      <c r="B168" s="77"/>
      <c r="C168" s="6"/>
    </row>
    <row r="169" spans="1:3" s="3" customFormat="1" x14ac:dyDescent="0.2">
      <c r="A169" s="24"/>
      <c r="B169" s="77"/>
      <c r="C169" s="6"/>
    </row>
    <row r="170" spans="1:3" s="3" customFormat="1" x14ac:dyDescent="0.2">
      <c r="A170" s="24"/>
      <c r="B170" s="77"/>
      <c r="C170" s="6"/>
    </row>
    <row r="171" spans="1:3" s="3" customFormat="1" x14ac:dyDescent="0.2">
      <c r="A171" s="24"/>
      <c r="B171" s="77"/>
      <c r="C171" s="6"/>
    </row>
    <row r="172" spans="1:3" s="3" customFormat="1" x14ac:dyDescent="0.2">
      <c r="A172" s="24"/>
      <c r="B172" s="77"/>
      <c r="C172" s="6"/>
    </row>
    <row r="173" spans="1:3" s="3" customFormat="1" x14ac:dyDescent="0.2">
      <c r="A173" s="24"/>
      <c r="B173" s="77"/>
      <c r="C173" s="6"/>
    </row>
    <row r="174" spans="1:3" s="3" customFormat="1" x14ac:dyDescent="0.2">
      <c r="A174" s="24"/>
      <c r="B174" s="77"/>
      <c r="C174" s="6"/>
    </row>
    <row r="175" spans="1:3" s="3" customFormat="1" x14ac:dyDescent="0.2">
      <c r="A175" s="24"/>
      <c r="B175" s="77"/>
      <c r="C175" s="6"/>
    </row>
    <row r="176" spans="1:3" s="3" customFormat="1" x14ac:dyDescent="0.2">
      <c r="A176" s="24"/>
      <c r="B176" s="77"/>
      <c r="C176" s="6"/>
    </row>
    <row r="177" spans="1:3" s="3" customFormat="1" x14ac:dyDescent="0.2">
      <c r="A177" s="24"/>
      <c r="B177" s="77"/>
      <c r="C177" s="6"/>
    </row>
    <row r="178" spans="1:3" s="3" customFormat="1" x14ac:dyDescent="0.2">
      <c r="A178" s="24"/>
      <c r="B178" s="77"/>
      <c r="C178" s="6"/>
    </row>
    <row r="179" spans="1:3" s="3" customFormat="1" x14ac:dyDescent="0.2">
      <c r="A179" s="24"/>
      <c r="B179" s="77"/>
      <c r="C179" s="6"/>
    </row>
    <row r="180" spans="1:3" s="3" customFormat="1" x14ac:dyDescent="0.2">
      <c r="A180" s="24"/>
      <c r="B180" s="77"/>
      <c r="C180" s="6"/>
    </row>
    <row r="181" spans="1:3" s="3" customFormat="1" x14ac:dyDescent="0.2">
      <c r="A181" s="24"/>
      <c r="B181" s="77"/>
      <c r="C181" s="6"/>
    </row>
    <row r="182" spans="1:3" s="3" customFormat="1" x14ac:dyDescent="0.2">
      <c r="A182" s="24"/>
      <c r="B182" s="77"/>
      <c r="C182" s="6"/>
    </row>
    <row r="183" spans="1:3" s="3" customFormat="1" x14ac:dyDescent="0.2">
      <c r="A183" s="24"/>
      <c r="B183" s="77"/>
      <c r="C183" s="6"/>
    </row>
    <row r="184" spans="1:3" s="3" customFormat="1" x14ac:dyDescent="0.2">
      <c r="A184" s="24"/>
      <c r="B184" s="77"/>
      <c r="C184" s="6"/>
    </row>
    <row r="185" spans="1:3" s="3" customFormat="1" x14ac:dyDescent="0.2">
      <c r="A185" s="24"/>
      <c r="B185" s="77"/>
      <c r="C185" s="6"/>
    </row>
    <row r="186" spans="1:3" s="3" customFormat="1" x14ac:dyDescent="0.2">
      <c r="A186" s="24"/>
      <c r="B186" s="77"/>
      <c r="C186" s="6"/>
    </row>
    <row r="187" spans="1:3" s="3" customFormat="1" x14ac:dyDescent="0.2">
      <c r="A187" s="24"/>
      <c r="B187" s="77"/>
      <c r="C187" s="6"/>
    </row>
    <row r="188" spans="1:3" s="3" customFormat="1" x14ac:dyDescent="0.2">
      <c r="A188" s="24"/>
      <c r="B188" s="77"/>
      <c r="C188" s="6"/>
    </row>
    <row r="189" spans="1:3" s="3" customFormat="1" x14ac:dyDescent="0.2">
      <c r="A189" s="24"/>
      <c r="B189" s="77"/>
      <c r="C189" s="6"/>
    </row>
    <row r="190" spans="1:3" s="3" customFormat="1" x14ac:dyDescent="0.2">
      <c r="A190" s="24"/>
      <c r="B190" s="77"/>
      <c r="C190" s="6"/>
    </row>
    <row r="191" spans="1:3" s="3" customFormat="1" x14ac:dyDescent="0.2">
      <c r="A191" s="24"/>
      <c r="B191" s="77"/>
      <c r="C191" s="6"/>
    </row>
    <row r="192" spans="1:3" s="3" customFormat="1" x14ac:dyDescent="0.2">
      <c r="A192" s="24"/>
      <c r="B192" s="77"/>
      <c r="C192" s="6"/>
    </row>
    <row r="193" spans="1:3" s="3" customFormat="1" x14ac:dyDescent="0.2">
      <c r="A193" s="24"/>
      <c r="B193" s="77"/>
      <c r="C193" s="6"/>
    </row>
    <row r="194" spans="1:3" s="3" customFormat="1" x14ac:dyDescent="0.2">
      <c r="A194" s="24"/>
      <c r="B194" s="77"/>
      <c r="C194" s="6"/>
    </row>
    <row r="195" spans="1:3" s="3" customFormat="1" x14ac:dyDescent="0.2">
      <c r="A195" s="24"/>
      <c r="B195" s="77"/>
      <c r="C195" s="6"/>
    </row>
    <row r="196" spans="1:3" s="3" customFormat="1" x14ac:dyDescent="0.2">
      <c r="A196" s="24"/>
      <c r="B196" s="77"/>
      <c r="C196" s="6"/>
    </row>
    <row r="197" spans="1:3" s="3" customFormat="1" x14ac:dyDescent="0.2">
      <c r="A197" s="24"/>
      <c r="B197" s="77"/>
      <c r="C197" s="6"/>
    </row>
    <row r="198" spans="1:3" s="3" customFormat="1" x14ac:dyDescent="0.2">
      <c r="A198" s="24"/>
      <c r="B198" s="77"/>
      <c r="C198" s="6"/>
    </row>
    <row r="199" spans="1:3" s="3" customFormat="1" x14ac:dyDescent="0.2">
      <c r="A199" s="24"/>
      <c r="B199" s="77"/>
      <c r="C199" s="6"/>
    </row>
    <row r="200" spans="1:3" s="3" customFormat="1" x14ac:dyDescent="0.2">
      <c r="A200" s="24"/>
      <c r="B200" s="77"/>
      <c r="C200" s="6"/>
    </row>
    <row r="201" spans="1:3" s="3" customFormat="1" x14ac:dyDescent="0.2">
      <c r="A201" s="24"/>
      <c r="B201" s="77"/>
      <c r="C201" s="6"/>
    </row>
    <row r="202" spans="1:3" s="3" customFormat="1" x14ac:dyDescent="0.2">
      <c r="A202" s="24"/>
      <c r="B202" s="77"/>
      <c r="C202" s="6"/>
    </row>
    <row r="203" spans="1:3" s="3" customFormat="1" x14ac:dyDescent="0.2">
      <c r="A203" s="24"/>
      <c r="B203" s="77"/>
      <c r="C203" s="6"/>
    </row>
    <row r="204" spans="1:3" s="3" customFormat="1" x14ac:dyDescent="0.2">
      <c r="A204" s="24"/>
      <c r="B204" s="77"/>
      <c r="C204" s="6"/>
    </row>
    <row r="205" spans="1:3" s="3" customFormat="1" x14ac:dyDescent="0.2">
      <c r="A205" s="24"/>
      <c r="B205" s="77"/>
      <c r="C205" s="6"/>
    </row>
    <row r="206" spans="1:3" s="3" customFormat="1" x14ac:dyDescent="0.2">
      <c r="A206" s="24"/>
      <c r="B206" s="77"/>
      <c r="C206" s="6"/>
    </row>
    <row r="207" spans="1:3" s="3" customFormat="1" x14ac:dyDescent="0.2">
      <c r="A207" s="24"/>
      <c r="B207" s="77"/>
      <c r="C207" s="6"/>
    </row>
    <row r="208" spans="1:3" s="3" customFormat="1" x14ac:dyDescent="0.2">
      <c r="A208" s="24"/>
      <c r="B208" s="77"/>
      <c r="C208" s="6"/>
    </row>
    <row r="209" spans="1:3" s="3" customFormat="1" x14ac:dyDescent="0.2">
      <c r="A209" s="24"/>
      <c r="B209" s="77"/>
      <c r="C209" s="6"/>
    </row>
    <row r="210" spans="1:3" s="3" customFormat="1" x14ac:dyDescent="0.2">
      <c r="A210" s="24"/>
      <c r="B210" s="77"/>
      <c r="C210" s="6"/>
    </row>
    <row r="211" spans="1:3" s="3" customFormat="1" x14ac:dyDescent="0.2">
      <c r="A211" s="24"/>
      <c r="B211" s="77"/>
      <c r="C211" s="6"/>
    </row>
    <row r="212" spans="1:3" s="3" customFormat="1" x14ac:dyDescent="0.2">
      <c r="A212" s="24"/>
      <c r="B212" s="77"/>
      <c r="C212" s="6"/>
    </row>
    <row r="213" spans="1:3" s="3" customFormat="1" x14ac:dyDescent="0.2">
      <c r="A213" s="24"/>
      <c r="B213" s="77"/>
      <c r="C213" s="6"/>
    </row>
    <row r="214" spans="1:3" s="3" customFormat="1" x14ac:dyDescent="0.2">
      <c r="A214" s="24"/>
      <c r="B214" s="77"/>
      <c r="C214" s="6"/>
    </row>
    <row r="215" spans="1:3" s="3" customFormat="1" x14ac:dyDescent="0.2">
      <c r="A215" s="24"/>
      <c r="B215" s="77"/>
      <c r="C215" s="6"/>
    </row>
    <row r="216" spans="1:3" s="3" customFormat="1" x14ac:dyDescent="0.2">
      <c r="A216" s="24"/>
      <c r="B216" s="77"/>
      <c r="C216" s="6"/>
    </row>
    <row r="217" spans="1:3" s="3" customFormat="1" x14ac:dyDescent="0.2">
      <c r="A217" s="24"/>
      <c r="B217" s="77"/>
      <c r="C217" s="6"/>
    </row>
    <row r="218" spans="1:3" s="3" customFormat="1" x14ac:dyDescent="0.2">
      <c r="A218" s="24"/>
      <c r="B218" s="77"/>
      <c r="C218" s="6"/>
    </row>
    <row r="219" spans="1:3" s="3" customFormat="1" x14ac:dyDescent="0.2">
      <c r="A219" s="24"/>
      <c r="B219" s="77"/>
      <c r="C219" s="6"/>
    </row>
    <row r="220" spans="1:3" s="3" customFormat="1" x14ac:dyDescent="0.2">
      <c r="A220" s="24"/>
      <c r="B220" s="77"/>
      <c r="C220" s="6"/>
    </row>
    <row r="221" spans="1:3" s="3" customFormat="1" x14ac:dyDescent="0.2">
      <c r="A221" s="24"/>
      <c r="B221" s="77"/>
      <c r="C221" s="6"/>
    </row>
    <row r="222" spans="1:3" s="3" customFormat="1" x14ac:dyDescent="0.2">
      <c r="A222" s="24"/>
      <c r="B222" s="77"/>
      <c r="C222" s="6"/>
    </row>
    <row r="223" spans="1:3" s="3" customFormat="1" x14ac:dyDescent="0.2">
      <c r="A223" s="24"/>
      <c r="B223" s="77"/>
      <c r="C223" s="6"/>
    </row>
    <row r="224" spans="1:3" s="3" customFormat="1" x14ac:dyDescent="0.2">
      <c r="A224" s="24"/>
      <c r="B224" s="77"/>
      <c r="C224" s="6"/>
    </row>
    <row r="225" spans="1:3" s="3" customFormat="1" x14ac:dyDescent="0.2">
      <c r="A225" s="24"/>
      <c r="B225" s="77"/>
      <c r="C225" s="6"/>
    </row>
    <row r="226" spans="1:3" s="3" customFormat="1" x14ac:dyDescent="0.2">
      <c r="A226" s="24"/>
      <c r="B226" s="77"/>
      <c r="C226" s="6"/>
    </row>
    <row r="227" spans="1:3" s="3" customFormat="1" x14ac:dyDescent="0.2">
      <c r="A227" s="24"/>
      <c r="B227" s="77"/>
      <c r="C227" s="6"/>
    </row>
    <row r="228" spans="1:3" s="3" customFormat="1" x14ac:dyDescent="0.2">
      <c r="A228" s="24"/>
      <c r="B228" s="77"/>
      <c r="C228" s="6"/>
    </row>
    <row r="229" spans="1:3" s="3" customFormat="1" x14ac:dyDescent="0.2">
      <c r="A229" s="24"/>
      <c r="B229" s="77"/>
      <c r="C229" s="6"/>
    </row>
    <row r="230" spans="1:3" s="3" customFormat="1" x14ac:dyDescent="0.2">
      <c r="A230" s="24"/>
      <c r="B230" s="77"/>
      <c r="C230" s="6"/>
    </row>
    <row r="231" spans="1:3" s="3" customFormat="1" x14ac:dyDescent="0.2">
      <c r="A231" s="24"/>
      <c r="B231" s="77"/>
      <c r="C231" s="6"/>
    </row>
    <row r="232" spans="1:3" s="3" customFormat="1" x14ac:dyDescent="0.2">
      <c r="A232" s="24"/>
      <c r="B232" s="77"/>
      <c r="C232" s="6"/>
    </row>
    <row r="233" spans="1:3" s="3" customFormat="1" x14ac:dyDescent="0.2">
      <c r="A233" s="24"/>
      <c r="B233" s="77"/>
      <c r="C233" s="6"/>
    </row>
    <row r="234" spans="1:3" s="3" customFormat="1" x14ac:dyDescent="0.2">
      <c r="A234" s="24"/>
      <c r="B234" s="77"/>
      <c r="C234" s="6"/>
    </row>
    <row r="235" spans="1:3" s="3" customFormat="1" x14ac:dyDescent="0.2">
      <c r="A235" s="24"/>
      <c r="B235" s="77"/>
      <c r="C235" s="6"/>
    </row>
    <row r="236" spans="1:3" s="3" customFormat="1" x14ac:dyDescent="0.2">
      <c r="A236" s="24"/>
      <c r="B236" s="77"/>
      <c r="C236" s="6"/>
    </row>
    <row r="237" spans="1:3" s="3" customFormat="1" x14ac:dyDescent="0.2">
      <c r="A237" s="24"/>
      <c r="B237" s="77"/>
      <c r="C237" s="6"/>
    </row>
    <row r="238" spans="1:3" s="3" customFormat="1" x14ac:dyDescent="0.2">
      <c r="A238" s="24"/>
      <c r="B238" s="77"/>
      <c r="C238" s="6"/>
    </row>
    <row r="239" spans="1:3" s="3" customFormat="1" x14ac:dyDescent="0.2">
      <c r="A239" s="24"/>
      <c r="B239" s="77"/>
      <c r="C239" s="6"/>
    </row>
    <row r="240" spans="1:3" s="3" customFormat="1" x14ac:dyDescent="0.2">
      <c r="A240" s="24"/>
      <c r="B240" s="77"/>
      <c r="C240" s="6"/>
    </row>
    <row r="241" spans="1:3" s="3" customFormat="1" x14ac:dyDescent="0.2">
      <c r="A241" s="24"/>
      <c r="B241" s="77"/>
      <c r="C241" s="6"/>
    </row>
    <row r="242" spans="1:3" s="3" customFormat="1" x14ac:dyDescent="0.2">
      <c r="A242" s="24"/>
      <c r="B242" s="77"/>
      <c r="C242" s="6"/>
    </row>
    <row r="243" spans="1:3" s="3" customFormat="1" x14ac:dyDescent="0.2">
      <c r="A243" s="24"/>
      <c r="B243" s="77"/>
      <c r="C243" s="6"/>
    </row>
    <row r="244" spans="1:3" s="3" customFormat="1" x14ac:dyDescent="0.2">
      <c r="A244" s="24"/>
      <c r="B244" s="77"/>
      <c r="C244" s="6"/>
    </row>
    <row r="245" spans="1:3" s="3" customFormat="1" x14ac:dyDescent="0.2">
      <c r="A245" s="24"/>
      <c r="B245" s="77"/>
      <c r="C245" s="6"/>
    </row>
  </sheetData>
  <conditionalFormatting sqref="A10:B100">
    <cfRule type="expression" dxfId="0" priority="2">
      <formula>$A10&lt;&gt;""</formula>
    </cfRule>
  </conditionalFormatting>
  <pageMargins left="0.25" right="0.25" top="0.25" bottom="0.25" header="0.5" footer="0.5"/>
  <pageSetup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0" tint="-0.249977111117893"/>
    <pageSetUpPr autoPageBreaks="0"/>
  </sheetPr>
  <dimension ref="A1:H500"/>
  <sheetViews>
    <sheetView showGridLines="0" zoomScaleNormal="100" workbookViewId="0">
      <pane ySplit="10" topLeftCell="A11" activePane="bottomLeft" state="frozen"/>
      <selection activeCell="A9" sqref="A9"/>
      <selection pane="bottomLeft" activeCell="J35" sqref="J35"/>
    </sheetView>
  </sheetViews>
  <sheetFormatPr defaultColWidth="12.33203125" defaultRowHeight="11.25" customHeight="1" x14ac:dyDescent="0.2"/>
  <cols>
    <col min="1" max="1" width="41" style="25" customWidth="1"/>
    <col min="2" max="2" width="41" style="51" customWidth="1"/>
    <col min="3" max="5" width="6.33203125" style="72" customWidth="1"/>
    <col min="6" max="6" width="41" style="57" customWidth="1"/>
    <col min="7" max="7" width="6.33203125" style="72" customWidth="1"/>
    <col min="8" max="8" width="1.6640625" style="51" customWidth="1"/>
    <col min="9" max="16384" width="12.33203125" style="51"/>
  </cols>
  <sheetData>
    <row r="1" spans="1:8" x14ac:dyDescent="0.2">
      <c r="A1" s="27"/>
      <c r="B1" s="15"/>
      <c r="C1" s="68"/>
      <c r="D1" s="68"/>
      <c r="E1" s="68"/>
      <c r="F1" s="54"/>
      <c r="G1" s="68"/>
      <c r="H1" s="15"/>
    </row>
    <row r="2" spans="1:8" x14ac:dyDescent="0.2">
      <c r="A2" s="27"/>
      <c r="B2" s="15"/>
      <c r="C2" s="68"/>
      <c r="D2" s="68"/>
      <c r="E2" s="68"/>
      <c r="F2" s="54"/>
      <c r="G2" s="68"/>
      <c r="H2" s="15"/>
    </row>
    <row r="3" spans="1:8" ht="2.25" customHeight="1" x14ac:dyDescent="0.2">
      <c r="A3" s="27"/>
      <c r="B3" s="15"/>
      <c r="C3" s="68"/>
      <c r="D3" s="68"/>
      <c r="E3" s="68"/>
      <c r="F3" s="54"/>
      <c r="G3" s="68"/>
      <c r="H3" s="15"/>
    </row>
    <row r="4" spans="1:8" x14ac:dyDescent="0.2">
      <c r="A4" s="27"/>
      <c r="B4" s="15"/>
      <c r="C4" s="68"/>
      <c r="D4" s="68"/>
      <c r="E4" s="68"/>
      <c r="F4" s="54"/>
      <c r="G4" s="68"/>
      <c r="H4" s="15"/>
    </row>
    <row r="5" spans="1:8" x14ac:dyDescent="0.2">
      <c r="A5" s="27"/>
      <c r="B5" s="15"/>
      <c r="C5" s="68"/>
      <c r="D5" s="68"/>
      <c r="E5" s="68"/>
      <c r="F5" s="54"/>
      <c r="G5" s="68"/>
      <c r="H5" s="15"/>
    </row>
    <row r="6" spans="1:8" x14ac:dyDescent="0.2">
      <c r="A6" s="21" t="s">
        <v>72</v>
      </c>
      <c r="B6" s="16"/>
      <c r="C6" s="69"/>
      <c r="D6" s="69"/>
      <c r="E6" s="69"/>
      <c r="F6" s="55"/>
      <c r="G6" s="69"/>
      <c r="H6" s="16"/>
    </row>
    <row r="7" spans="1:8" x14ac:dyDescent="0.2">
      <c r="A7" s="22"/>
      <c r="B7" s="53"/>
      <c r="C7" s="70"/>
      <c r="D7" s="70"/>
      <c r="E7" s="70"/>
      <c r="F7" s="56"/>
      <c r="G7" s="70"/>
      <c r="H7" s="17"/>
    </row>
    <row r="8" spans="1:8" x14ac:dyDescent="0.2">
      <c r="A8" s="22"/>
      <c r="B8" s="17"/>
      <c r="C8" s="70"/>
      <c r="D8" s="70"/>
      <c r="E8" s="70"/>
      <c r="F8" s="56"/>
      <c r="G8" s="70"/>
      <c r="H8" s="17"/>
    </row>
    <row r="9" spans="1:8" x14ac:dyDescent="0.2">
      <c r="A9" s="22"/>
      <c r="B9" s="17"/>
      <c r="C9" s="70"/>
      <c r="D9" s="70"/>
      <c r="E9" s="70"/>
      <c r="F9" s="56"/>
      <c r="G9" s="70"/>
      <c r="H9" s="17"/>
    </row>
    <row r="10" spans="1:8" s="52" customFormat="1" x14ac:dyDescent="0.2">
      <c r="A10" s="122" t="str">
        <f>IF('Incident Log'!C10="","",'Incident Log'!C10)</f>
        <v>Alert Type</v>
      </c>
      <c r="B10" s="123" t="s">
        <v>70</v>
      </c>
      <c r="C10" s="124" t="s">
        <v>66</v>
      </c>
      <c r="D10" s="124" t="s">
        <v>67</v>
      </c>
      <c r="E10" s="124" t="s">
        <v>68</v>
      </c>
      <c r="F10" s="125" t="s">
        <v>71</v>
      </c>
      <c r="G10" s="124" t="s">
        <v>69</v>
      </c>
      <c r="H10" s="17"/>
    </row>
    <row r="11" spans="1:8" s="3" customFormat="1" x14ac:dyDescent="0.2">
      <c r="A11" s="58" t="str">
        <f>IF('Incident Log'!C11="","Blank",'Incident Log'!C11)</f>
        <v>Blank</v>
      </c>
      <c r="B11" s="59" t="str">
        <f t="array" ref="B11">IFERROR(INDEX($A$11:$A$500, MATCH(0, COUNTIF($B$10:B10, $A$11:$A$500), 0)),"")</f>
        <v>Blank</v>
      </c>
      <c r="C11" s="71">
        <f>IF(B11="","",COUNTIF('Incident Log'!$C$11:$C$500,B11))</f>
        <v>0</v>
      </c>
      <c r="D11" s="71">
        <f>IF(B11="","",RANK(C11,$C$11:$C$500)+COUNTIF($C$11:C11,C11)-1)</f>
        <v>1</v>
      </c>
      <c r="E11" s="71">
        <v>1</v>
      </c>
      <c r="F11" s="61" t="str">
        <f>IF(B11="","",INDEX($B$11:$B$500,MATCH(E11,$D$11:$D$500,0)))</f>
        <v>Blank</v>
      </c>
      <c r="G11" s="73">
        <f>IF(B11="","",VLOOKUP(F11,$B$11:$C$500,2,FALSE))</f>
        <v>0</v>
      </c>
      <c r="H11" s="17"/>
    </row>
    <row r="12" spans="1:8" s="3" customFormat="1" x14ac:dyDescent="0.2">
      <c r="A12" s="60" t="str">
        <f>IF('Incident Log'!C12="","",'Incident Log'!C12)</f>
        <v/>
      </c>
      <c r="B12" s="59" t="str">
        <f t="array" ref="B12">IFERROR(INDEX($A$11:$A$500, MATCH(0, COUNTIF($B$10:B11, $A$11:$A$500), 0)),"")</f>
        <v/>
      </c>
      <c r="C12" s="71" t="str">
        <f>IF(B12="","",COUNTIF('Incident Log'!$C$11:$C$500,B12))</f>
        <v/>
      </c>
      <c r="D12" s="71" t="str">
        <f>IF(B12="","",RANK(C12,$C$11:$C$500)+COUNTIF($C$11:C12,C12)-1)</f>
        <v/>
      </c>
      <c r="E12" s="71" t="str">
        <f>IF(B12="","",1+E11)</f>
        <v/>
      </c>
      <c r="F12" s="61" t="str">
        <f t="shared" ref="F12:F75" si="0">IF(B12="","",INDEX($B$11:$B$500,MATCH(E12,$D$11:$D$500,0)))</f>
        <v/>
      </c>
      <c r="G12" s="73" t="str">
        <f t="shared" ref="G12:G75" si="1">IF(B12="","",VLOOKUP(F12,$B$11:$C$500,2,FALSE))</f>
        <v/>
      </c>
      <c r="H12" s="17"/>
    </row>
    <row r="13" spans="1:8" s="3" customFormat="1" x14ac:dyDescent="0.2">
      <c r="A13" s="60" t="str">
        <f>IF('Incident Log'!C13="","",'Incident Log'!C13)</f>
        <v/>
      </c>
      <c r="B13" s="59" t="str">
        <f t="array" ref="B13">IFERROR(INDEX($A$11:$A$500, MATCH(0, COUNTIF($B$10:B12, $A$11:$A$500), 0)),"")</f>
        <v/>
      </c>
      <c r="C13" s="71" t="str">
        <f>IF(B13="","",COUNTIF('Incident Log'!$C$11:$C$500,B13))</f>
        <v/>
      </c>
      <c r="D13" s="71" t="str">
        <f>IF(B13="","",RANK(C13,$C$11:$C$500)+COUNTIF($C$11:C13,C13)-1)</f>
        <v/>
      </c>
      <c r="E13" s="71" t="str">
        <f>IF(B13="","",1+E12)</f>
        <v/>
      </c>
      <c r="F13" s="61" t="str">
        <f t="shared" si="0"/>
        <v/>
      </c>
      <c r="G13" s="73" t="str">
        <f t="shared" si="1"/>
        <v/>
      </c>
      <c r="H13" s="17"/>
    </row>
    <row r="14" spans="1:8" s="3" customFormat="1" x14ac:dyDescent="0.2">
      <c r="A14" s="60" t="str">
        <f>IF('Incident Log'!C14="","",'Incident Log'!C14)</f>
        <v/>
      </c>
      <c r="B14" s="59" t="str">
        <f t="array" ref="B14">IFERROR(INDEX($A$11:$A$500, MATCH(0, COUNTIF($B$10:B13, $A$11:$A$500), 0)),"")</f>
        <v/>
      </c>
      <c r="C14" s="71" t="str">
        <f>IF(B14="","",COUNTIF('Incident Log'!$C$11:$C$500,B14))</f>
        <v/>
      </c>
      <c r="D14" s="71" t="str">
        <f>IF(B14="","",RANK(C14,$C$11:$C$500)+COUNTIF($C$11:C14,C14)-1)</f>
        <v/>
      </c>
      <c r="E14" s="71" t="str">
        <f t="shared" ref="E14:E77" si="2">IF(B14="","",1+E13)</f>
        <v/>
      </c>
      <c r="F14" s="61" t="str">
        <f t="shared" si="0"/>
        <v/>
      </c>
      <c r="G14" s="73" t="str">
        <f t="shared" si="1"/>
        <v/>
      </c>
      <c r="H14" s="17"/>
    </row>
    <row r="15" spans="1:8" s="3" customFormat="1" x14ac:dyDescent="0.2">
      <c r="A15" s="60" t="str">
        <f>IF('Incident Log'!C15="","",'Incident Log'!C15)</f>
        <v/>
      </c>
      <c r="B15" s="59" t="str">
        <f t="array" ref="B15">IFERROR(INDEX($A$11:$A$500, MATCH(0, COUNTIF($B$10:B14, $A$11:$A$500), 0)),"")</f>
        <v/>
      </c>
      <c r="C15" s="71" t="str">
        <f>IF(B15="","",COUNTIF('Incident Log'!$C$11:$C$500,B15))</f>
        <v/>
      </c>
      <c r="D15" s="71" t="str">
        <f>IF(B15="","",RANK(C15,$C$11:$C$500)+COUNTIF($C$11:C15,C15)-1)</f>
        <v/>
      </c>
      <c r="E15" s="71" t="str">
        <f t="shared" si="2"/>
        <v/>
      </c>
      <c r="F15" s="61" t="str">
        <f t="shared" si="0"/>
        <v/>
      </c>
      <c r="G15" s="73" t="str">
        <f t="shared" si="1"/>
        <v/>
      </c>
      <c r="H15" s="17"/>
    </row>
    <row r="16" spans="1:8" s="3" customFormat="1" x14ac:dyDescent="0.2">
      <c r="A16" s="60" t="str">
        <f>IF('Incident Log'!C16="","",'Incident Log'!C16)</f>
        <v/>
      </c>
      <c r="B16" s="59" t="str">
        <f t="array" ref="B16">IFERROR(INDEX($A$11:$A$500, MATCH(0, COUNTIF($B$10:B15, $A$11:$A$500), 0)),"")</f>
        <v/>
      </c>
      <c r="C16" s="71" t="str">
        <f>IF(B16="","",COUNTIF('Incident Log'!$C$11:$C$500,B16))</f>
        <v/>
      </c>
      <c r="D16" s="71" t="str">
        <f>IF(B16="","",RANK(C16,$C$11:$C$500)+COUNTIF($C$11:C16,C16)-1)</f>
        <v/>
      </c>
      <c r="E16" s="71" t="str">
        <f t="shared" si="2"/>
        <v/>
      </c>
      <c r="F16" s="61" t="str">
        <f t="shared" si="0"/>
        <v/>
      </c>
      <c r="G16" s="73" t="str">
        <f t="shared" si="1"/>
        <v/>
      </c>
      <c r="H16" s="17"/>
    </row>
    <row r="17" spans="1:8" s="3" customFormat="1" x14ac:dyDescent="0.2">
      <c r="A17" s="60" t="str">
        <f>IF('Incident Log'!C17="","",'Incident Log'!C17)</f>
        <v/>
      </c>
      <c r="B17" s="59" t="str">
        <f t="array" ref="B17">IFERROR(INDEX($A$11:$A$500, MATCH(0, COUNTIF($B$10:B16, $A$11:$A$500), 0)),"")</f>
        <v/>
      </c>
      <c r="C17" s="71" t="str">
        <f>IF(B17="","",COUNTIF('Incident Log'!$C$11:$C$500,B17))</f>
        <v/>
      </c>
      <c r="D17" s="71" t="str">
        <f>IF(B17="","",RANK(C17,$C$11:$C$500)+COUNTIF($C$11:C17,C17)-1)</f>
        <v/>
      </c>
      <c r="E17" s="71" t="str">
        <f t="shared" si="2"/>
        <v/>
      </c>
      <c r="F17" s="61" t="str">
        <f t="shared" si="0"/>
        <v/>
      </c>
      <c r="G17" s="73" t="str">
        <f t="shared" si="1"/>
        <v/>
      </c>
      <c r="H17" s="17"/>
    </row>
    <row r="18" spans="1:8" s="3" customFormat="1" x14ac:dyDescent="0.2">
      <c r="A18" s="60" t="str">
        <f>IF('Incident Log'!C18="","",'Incident Log'!C18)</f>
        <v/>
      </c>
      <c r="B18" s="59" t="str">
        <f t="array" ref="B18">IFERROR(INDEX($A$11:$A$500, MATCH(0, COUNTIF($B$10:B17, $A$11:$A$500), 0)),"")</f>
        <v/>
      </c>
      <c r="C18" s="71" t="str">
        <f>IF(B18="","",COUNTIF('Incident Log'!$C$11:$C$500,B18))</f>
        <v/>
      </c>
      <c r="D18" s="71" t="str">
        <f>IF(B18="","",RANK(C18,$C$11:$C$500)+COUNTIF($C$11:C18,C18)-1)</f>
        <v/>
      </c>
      <c r="E18" s="71" t="str">
        <f t="shared" si="2"/>
        <v/>
      </c>
      <c r="F18" s="61" t="str">
        <f t="shared" si="0"/>
        <v/>
      </c>
      <c r="G18" s="73" t="str">
        <f t="shared" si="1"/>
        <v/>
      </c>
      <c r="H18" s="17"/>
    </row>
    <row r="19" spans="1:8" s="3" customFormat="1" x14ac:dyDescent="0.2">
      <c r="A19" s="60" t="str">
        <f>IF('Incident Log'!C19="","",'Incident Log'!C19)</f>
        <v/>
      </c>
      <c r="B19" s="59" t="str">
        <f t="array" ref="B19">IFERROR(INDEX($A$11:$A$500, MATCH(0, COUNTIF($B$10:B18, $A$11:$A$500), 0)),"")</f>
        <v/>
      </c>
      <c r="C19" s="71" t="str">
        <f>IF(B19="","",COUNTIF('Incident Log'!$C$11:$C$500,B19))</f>
        <v/>
      </c>
      <c r="D19" s="71" t="str">
        <f>IF(B19="","",RANK(C19,$C$11:$C$500)+COUNTIF($C$11:C19,C19)-1)</f>
        <v/>
      </c>
      <c r="E19" s="71" t="str">
        <f t="shared" si="2"/>
        <v/>
      </c>
      <c r="F19" s="61" t="str">
        <f t="shared" si="0"/>
        <v/>
      </c>
      <c r="G19" s="73" t="str">
        <f t="shared" si="1"/>
        <v/>
      </c>
      <c r="H19" s="17"/>
    </row>
    <row r="20" spans="1:8" s="3" customFormat="1" x14ac:dyDescent="0.2">
      <c r="A20" s="60" t="str">
        <f>IF('Incident Log'!C20="","",'Incident Log'!C20)</f>
        <v/>
      </c>
      <c r="B20" s="59" t="str">
        <f t="array" ref="B20">IFERROR(INDEX($A$11:$A$500, MATCH(0, COUNTIF($B$10:B19, $A$11:$A$500), 0)),"")</f>
        <v/>
      </c>
      <c r="C20" s="71" t="str">
        <f>IF(B20="","",COUNTIF('Incident Log'!$C$11:$C$500,B20))</f>
        <v/>
      </c>
      <c r="D20" s="71" t="str">
        <f>IF(B20="","",RANK(C20,$C$11:$C$500)+COUNTIF($C$11:C20,C20)-1)</f>
        <v/>
      </c>
      <c r="E20" s="71" t="str">
        <f t="shared" si="2"/>
        <v/>
      </c>
      <c r="F20" s="61" t="str">
        <f t="shared" si="0"/>
        <v/>
      </c>
      <c r="G20" s="73" t="str">
        <f t="shared" si="1"/>
        <v/>
      </c>
      <c r="H20" s="17"/>
    </row>
    <row r="21" spans="1:8" s="3" customFormat="1" x14ac:dyDescent="0.2">
      <c r="A21" s="60" t="str">
        <f>IF('Incident Log'!C21="","",'Incident Log'!C21)</f>
        <v/>
      </c>
      <c r="B21" s="59" t="str">
        <f t="array" ref="B21">IFERROR(INDEX($A$11:$A$500, MATCH(0, COUNTIF($B$10:B20, $A$11:$A$500), 0)),"")</f>
        <v/>
      </c>
      <c r="C21" s="71" t="str">
        <f>IF(B21="","",COUNTIF('Incident Log'!$C$11:$C$500,B21))</f>
        <v/>
      </c>
      <c r="D21" s="71" t="str">
        <f>IF(B21="","",RANK(C21,$C$11:$C$500)+COUNTIF($C$11:C21,C21)-1)</f>
        <v/>
      </c>
      <c r="E21" s="71" t="str">
        <f t="shared" si="2"/>
        <v/>
      </c>
      <c r="F21" s="61" t="str">
        <f t="shared" si="0"/>
        <v/>
      </c>
      <c r="G21" s="73" t="str">
        <f t="shared" si="1"/>
        <v/>
      </c>
      <c r="H21" s="17"/>
    </row>
    <row r="22" spans="1:8" s="3" customFormat="1" x14ac:dyDescent="0.2">
      <c r="A22" s="60" t="str">
        <f>IF('Incident Log'!C22="","",'Incident Log'!C22)</f>
        <v/>
      </c>
      <c r="B22" s="59" t="str">
        <f t="array" ref="B22">IFERROR(INDEX($A$11:$A$500, MATCH(0, COUNTIF($B$10:B21, $A$11:$A$500), 0)),"")</f>
        <v/>
      </c>
      <c r="C22" s="71" t="str">
        <f>IF(B22="","",COUNTIF('Incident Log'!$C$11:$C$500,B22))</f>
        <v/>
      </c>
      <c r="D22" s="71" t="str">
        <f>IF(B22="","",RANK(C22,$C$11:$C$500)+COUNTIF($C$11:C22,C22)-1)</f>
        <v/>
      </c>
      <c r="E22" s="71" t="str">
        <f t="shared" si="2"/>
        <v/>
      </c>
      <c r="F22" s="61" t="str">
        <f t="shared" si="0"/>
        <v/>
      </c>
      <c r="G22" s="73" t="str">
        <f t="shared" si="1"/>
        <v/>
      </c>
      <c r="H22" s="17"/>
    </row>
    <row r="23" spans="1:8" s="3" customFormat="1" x14ac:dyDescent="0.2">
      <c r="A23" s="60" t="str">
        <f>IF('Incident Log'!C23="","",'Incident Log'!C23)</f>
        <v/>
      </c>
      <c r="B23" s="59" t="str">
        <f t="array" ref="B23">IFERROR(INDEX($A$11:$A$500, MATCH(0, COUNTIF($B$10:B22, $A$11:$A$500), 0)),"")</f>
        <v/>
      </c>
      <c r="C23" s="71" t="str">
        <f>IF(B23="","",COUNTIF('Incident Log'!$C$11:$C$500,B23))</f>
        <v/>
      </c>
      <c r="D23" s="71" t="str">
        <f>IF(B23="","",RANK(C23,$C$11:$C$500)+COUNTIF($C$11:C23,C23)-1)</f>
        <v/>
      </c>
      <c r="E23" s="71" t="str">
        <f t="shared" si="2"/>
        <v/>
      </c>
      <c r="F23" s="61" t="str">
        <f t="shared" si="0"/>
        <v/>
      </c>
      <c r="G23" s="73" t="str">
        <f t="shared" si="1"/>
        <v/>
      </c>
      <c r="H23" s="17"/>
    </row>
    <row r="24" spans="1:8" s="3" customFormat="1" x14ac:dyDescent="0.2">
      <c r="A24" s="60" t="str">
        <f>IF('Incident Log'!C24="","",'Incident Log'!C24)</f>
        <v/>
      </c>
      <c r="B24" s="59" t="str">
        <f t="array" ref="B24">IFERROR(INDEX($A$11:$A$500, MATCH(0, COUNTIF($B$10:B23, $A$11:$A$500), 0)),"")</f>
        <v/>
      </c>
      <c r="C24" s="71" t="str">
        <f>IF(B24="","",COUNTIF('Incident Log'!$C$11:$C$500,B24))</f>
        <v/>
      </c>
      <c r="D24" s="71" t="str">
        <f>IF(B24="","",RANK(C24,$C$11:$C$500)+COUNTIF($C$11:C24,C24)-1)</f>
        <v/>
      </c>
      <c r="E24" s="71" t="str">
        <f t="shared" si="2"/>
        <v/>
      </c>
      <c r="F24" s="61" t="str">
        <f t="shared" si="0"/>
        <v/>
      </c>
      <c r="G24" s="73" t="str">
        <f t="shared" si="1"/>
        <v/>
      </c>
      <c r="H24" s="17"/>
    </row>
    <row r="25" spans="1:8" s="3" customFormat="1" x14ac:dyDescent="0.2">
      <c r="A25" s="60" t="str">
        <f>IF('Incident Log'!C25="","",'Incident Log'!C25)</f>
        <v/>
      </c>
      <c r="B25" s="59" t="str">
        <f t="array" ref="B25">IFERROR(INDEX($A$11:$A$500, MATCH(0, COUNTIF($B$10:B24, $A$11:$A$500), 0)),"")</f>
        <v/>
      </c>
      <c r="C25" s="71" t="str">
        <f>IF(B25="","",COUNTIF('Incident Log'!$C$11:$C$500,B25))</f>
        <v/>
      </c>
      <c r="D25" s="71" t="str">
        <f>IF(B25="","",RANK(C25,$C$11:$C$500)+COUNTIF($C$11:C25,C25)-1)</f>
        <v/>
      </c>
      <c r="E25" s="71" t="str">
        <f t="shared" si="2"/>
        <v/>
      </c>
      <c r="F25" s="61" t="str">
        <f t="shared" si="0"/>
        <v/>
      </c>
      <c r="G25" s="73" t="str">
        <f t="shared" si="1"/>
        <v/>
      </c>
      <c r="H25" s="17"/>
    </row>
    <row r="26" spans="1:8" s="3" customFormat="1" x14ac:dyDescent="0.2">
      <c r="A26" s="60" t="str">
        <f>IF('Incident Log'!C26="","",'Incident Log'!C26)</f>
        <v/>
      </c>
      <c r="B26" s="59" t="str">
        <f t="array" ref="B26">IFERROR(INDEX($A$11:$A$500, MATCH(0, COUNTIF($B$10:B25, $A$11:$A$500), 0)),"")</f>
        <v/>
      </c>
      <c r="C26" s="71" t="str">
        <f>IF(B26="","",COUNTIF('Incident Log'!$C$11:$C$500,B26))</f>
        <v/>
      </c>
      <c r="D26" s="71" t="str">
        <f>IF(B26="","",RANK(C26,$C$11:$C$500)+COUNTIF($C$11:C26,C26)-1)</f>
        <v/>
      </c>
      <c r="E26" s="71" t="str">
        <f t="shared" si="2"/>
        <v/>
      </c>
      <c r="F26" s="61" t="str">
        <f t="shared" si="0"/>
        <v/>
      </c>
      <c r="G26" s="73" t="str">
        <f t="shared" si="1"/>
        <v/>
      </c>
      <c r="H26" s="17"/>
    </row>
    <row r="27" spans="1:8" s="3" customFormat="1" x14ac:dyDescent="0.2">
      <c r="A27" s="60" t="str">
        <f>IF('Incident Log'!C27="","",'Incident Log'!C27)</f>
        <v/>
      </c>
      <c r="B27" s="59" t="str">
        <f t="array" ref="B27">IFERROR(INDEX($A$11:$A$500, MATCH(0, COUNTIF($B$10:B26, $A$11:$A$500), 0)),"")</f>
        <v/>
      </c>
      <c r="C27" s="71" t="str">
        <f>IF(B27="","",COUNTIF('Incident Log'!$C$11:$C$500,B27))</f>
        <v/>
      </c>
      <c r="D27" s="71" t="str">
        <f>IF(B27="","",RANK(C27,$C$11:$C$500)+COUNTIF($C$11:C27,C27)-1)</f>
        <v/>
      </c>
      <c r="E27" s="71" t="str">
        <f t="shared" si="2"/>
        <v/>
      </c>
      <c r="F27" s="61" t="str">
        <f t="shared" si="0"/>
        <v/>
      </c>
      <c r="G27" s="73" t="str">
        <f t="shared" si="1"/>
        <v/>
      </c>
      <c r="H27" s="17"/>
    </row>
    <row r="28" spans="1:8" s="3" customFormat="1" x14ac:dyDescent="0.2">
      <c r="A28" s="60" t="str">
        <f>IF('Incident Log'!C28="","",'Incident Log'!C28)</f>
        <v/>
      </c>
      <c r="B28" s="59" t="str">
        <f t="array" ref="B28">IFERROR(INDEX($A$11:$A$500, MATCH(0, COUNTIF($B$10:B27, $A$11:$A$500), 0)),"")</f>
        <v/>
      </c>
      <c r="C28" s="71" t="str">
        <f>IF(B28="","",COUNTIF('Incident Log'!$C$11:$C$500,B28))</f>
        <v/>
      </c>
      <c r="D28" s="71" t="str">
        <f>IF(B28="","",RANK(C28,$C$11:$C$500)+COUNTIF($C$11:C28,C28)-1)</f>
        <v/>
      </c>
      <c r="E28" s="71" t="str">
        <f t="shared" si="2"/>
        <v/>
      </c>
      <c r="F28" s="61" t="str">
        <f t="shared" si="0"/>
        <v/>
      </c>
      <c r="G28" s="73" t="str">
        <f t="shared" si="1"/>
        <v/>
      </c>
      <c r="H28" s="17"/>
    </row>
    <row r="29" spans="1:8" s="3" customFormat="1" x14ac:dyDescent="0.2">
      <c r="A29" s="60" t="str">
        <f>IF('Incident Log'!C29="","",'Incident Log'!C29)</f>
        <v/>
      </c>
      <c r="B29" s="59" t="str">
        <f t="array" ref="B29">IFERROR(INDEX($A$11:$A$500, MATCH(0, COUNTIF($B$10:B28, $A$11:$A$500), 0)),"")</f>
        <v/>
      </c>
      <c r="C29" s="71" t="str">
        <f>IF(B29="","",COUNTIF('Incident Log'!$C$11:$C$500,B29))</f>
        <v/>
      </c>
      <c r="D29" s="71" t="str">
        <f>IF(B29="","",RANK(C29,$C$11:$C$500)+COUNTIF($C$11:C29,C29)-1)</f>
        <v/>
      </c>
      <c r="E29" s="71" t="str">
        <f t="shared" si="2"/>
        <v/>
      </c>
      <c r="F29" s="61" t="str">
        <f t="shared" si="0"/>
        <v/>
      </c>
      <c r="G29" s="73" t="str">
        <f t="shared" si="1"/>
        <v/>
      </c>
      <c r="H29" s="17"/>
    </row>
    <row r="30" spans="1:8" s="3" customFormat="1" x14ac:dyDescent="0.2">
      <c r="A30" s="60" t="str">
        <f>IF('Incident Log'!C30="","",'Incident Log'!C30)</f>
        <v/>
      </c>
      <c r="B30" s="59" t="str">
        <f t="array" ref="B30">IFERROR(INDEX($A$11:$A$500, MATCH(0, COUNTIF($B$10:B29, $A$11:$A$500), 0)),"")</f>
        <v/>
      </c>
      <c r="C30" s="71" t="str">
        <f>IF(B30="","",COUNTIF('Incident Log'!$C$11:$C$500,B30))</f>
        <v/>
      </c>
      <c r="D30" s="71" t="str">
        <f>IF(B30="","",RANK(C30,$C$11:$C$500)+COUNTIF($C$11:C30,C30)-1)</f>
        <v/>
      </c>
      <c r="E30" s="71" t="str">
        <f t="shared" si="2"/>
        <v/>
      </c>
      <c r="F30" s="61" t="str">
        <f t="shared" si="0"/>
        <v/>
      </c>
      <c r="G30" s="73" t="str">
        <f t="shared" si="1"/>
        <v/>
      </c>
      <c r="H30" s="17"/>
    </row>
    <row r="31" spans="1:8" s="3" customFormat="1" x14ac:dyDescent="0.2">
      <c r="A31" s="60" t="str">
        <f>IF('Incident Log'!C31="","",'Incident Log'!C31)</f>
        <v/>
      </c>
      <c r="B31" s="59" t="str">
        <f t="array" ref="B31">IFERROR(INDEX($A$11:$A$500, MATCH(0, COUNTIF($B$10:B30, $A$11:$A$500), 0)),"")</f>
        <v/>
      </c>
      <c r="C31" s="71" t="str">
        <f>IF(B31="","",COUNTIF('Incident Log'!$C$11:$C$500,B31))</f>
        <v/>
      </c>
      <c r="D31" s="71" t="str">
        <f>IF(B31="","",RANK(C31,$C$11:$C$500)+COUNTIF($C$11:C31,C31)-1)</f>
        <v/>
      </c>
      <c r="E31" s="71" t="str">
        <f t="shared" si="2"/>
        <v/>
      </c>
      <c r="F31" s="61" t="str">
        <f t="shared" si="0"/>
        <v/>
      </c>
      <c r="G31" s="73" t="str">
        <f t="shared" si="1"/>
        <v/>
      </c>
      <c r="H31" s="17"/>
    </row>
    <row r="32" spans="1:8" s="3" customFormat="1" x14ac:dyDescent="0.2">
      <c r="A32" s="60" t="str">
        <f>IF('Incident Log'!C32="","",'Incident Log'!C32)</f>
        <v/>
      </c>
      <c r="B32" s="59" t="str">
        <f t="array" ref="B32">IFERROR(INDEX($A$11:$A$500, MATCH(0, COUNTIF($B$10:B31, $A$11:$A$500), 0)),"")</f>
        <v/>
      </c>
      <c r="C32" s="71" t="str">
        <f>IF(B32="","",COUNTIF('Incident Log'!$C$11:$C$500,B32))</f>
        <v/>
      </c>
      <c r="D32" s="71" t="str">
        <f>IF(B32="","",RANK(C32,$C$11:$C$500)+COUNTIF($C$11:C32,C32)-1)</f>
        <v/>
      </c>
      <c r="E32" s="71" t="str">
        <f t="shared" si="2"/>
        <v/>
      </c>
      <c r="F32" s="61" t="str">
        <f t="shared" si="0"/>
        <v/>
      </c>
      <c r="G32" s="73" t="str">
        <f t="shared" si="1"/>
        <v/>
      </c>
      <c r="H32" s="17"/>
    </row>
    <row r="33" spans="1:8" s="3" customFormat="1" x14ac:dyDescent="0.2">
      <c r="A33" s="60" t="str">
        <f>IF('Incident Log'!C33="","",'Incident Log'!C33)</f>
        <v/>
      </c>
      <c r="B33" s="59" t="str">
        <f t="array" ref="B33">IFERROR(INDEX($A$11:$A$500, MATCH(0, COUNTIF($B$10:B32, $A$11:$A$500), 0)),"")</f>
        <v/>
      </c>
      <c r="C33" s="71" t="str">
        <f>IF(B33="","",COUNTIF('Incident Log'!$C$11:$C$500,B33))</f>
        <v/>
      </c>
      <c r="D33" s="71" t="str">
        <f>IF(B33="","",RANK(C33,$C$11:$C$500)+COUNTIF($C$11:C33,C33)-1)</f>
        <v/>
      </c>
      <c r="E33" s="71" t="str">
        <f t="shared" si="2"/>
        <v/>
      </c>
      <c r="F33" s="61" t="str">
        <f t="shared" si="0"/>
        <v/>
      </c>
      <c r="G33" s="73" t="str">
        <f t="shared" si="1"/>
        <v/>
      </c>
      <c r="H33" s="17"/>
    </row>
    <row r="34" spans="1:8" s="3" customFormat="1" x14ac:dyDescent="0.2">
      <c r="A34" s="60" t="str">
        <f>IF('Incident Log'!C34="","",'Incident Log'!C34)</f>
        <v/>
      </c>
      <c r="B34" s="59" t="str">
        <f t="array" ref="B34">IFERROR(INDEX($A$11:$A$500, MATCH(0, COUNTIF($B$10:B33, $A$11:$A$500), 0)),"")</f>
        <v/>
      </c>
      <c r="C34" s="71" t="str">
        <f>IF(B34="","",COUNTIF('Incident Log'!$C$11:$C$500,B34))</f>
        <v/>
      </c>
      <c r="D34" s="71" t="str">
        <f>IF(B34="","",RANK(C34,$C$11:$C$500)+COUNTIF($C$11:C34,C34)-1)</f>
        <v/>
      </c>
      <c r="E34" s="71" t="str">
        <f t="shared" si="2"/>
        <v/>
      </c>
      <c r="F34" s="61" t="str">
        <f t="shared" si="0"/>
        <v/>
      </c>
      <c r="G34" s="73" t="str">
        <f t="shared" si="1"/>
        <v/>
      </c>
      <c r="H34" s="17"/>
    </row>
    <row r="35" spans="1:8" s="3" customFormat="1" x14ac:dyDescent="0.2">
      <c r="A35" s="60" t="str">
        <f>IF('Incident Log'!C35="","",'Incident Log'!C35)</f>
        <v/>
      </c>
      <c r="B35" s="59" t="str">
        <f t="array" ref="B35">IFERROR(INDEX($A$11:$A$500, MATCH(0, COUNTIF($B$10:B34, $A$11:$A$500), 0)),"")</f>
        <v/>
      </c>
      <c r="C35" s="71" t="str">
        <f>IF(B35="","",COUNTIF('Incident Log'!$C$11:$C$500,B35))</f>
        <v/>
      </c>
      <c r="D35" s="71" t="str">
        <f>IF(B35="","",RANK(C35,$C$11:$C$500)+COUNTIF($C$11:C35,C35)-1)</f>
        <v/>
      </c>
      <c r="E35" s="71" t="str">
        <f t="shared" si="2"/>
        <v/>
      </c>
      <c r="F35" s="61" t="str">
        <f t="shared" si="0"/>
        <v/>
      </c>
      <c r="G35" s="73" t="str">
        <f t="shared" si="1"/>
        <v/>
      </c>
      <c r="H35" s="17"/>
    </row>
    <row r="36" spans="1:8" s="3" customFormat="1" x14ac:dyDescent="0.2">
      <c r="A36" s="60" t="str">
        <f>IF('Incident Log'!C36="","",'Incident Log'!C36)</f>
        <v/>
      </c>
      <c r="B36" s="59" t="str">
        <f t="array" ref="B36">IFERROR(INDEX($A$11:$A$500, MATCH(0, COUNTIF($B$10:B35, $A$11:$A$500), 0)),"")</f>
        <v/>
      </c>
      <c r="C36" s="71" t="str">
        <f>IF(B36="","",COUNTIF('Incident Log'!$C$11:$C$500,B36))</f>
        <v/>
      </c>
      <c r="D36" s="71" t="str">
        <f>IF(B36="","",RANK(C36,$C$11:$C$500)+COUNTIF($C$11:C36,C36)-1)</f>
        <v/>
      </c>
      <c r="E36" s="71" t="str">
        <f t="shared" si="2"/>
        <v/>
      </c>
      <c r="F36" s="61" t="str">
        <f t="shared" si="0"/>
        <v/>
      </c>
      <c r="G36" s="73" t="str">
        <f t="shared" si="1"/>
        <v/>
      </c>
      <c r="H36" s="17"/>
    </row>
    <row r="37" spans="1:8" s="3" customFormat="1" x14ac:dyDescent="0.2">
      <c r="A37" s="60" t="str">
        <f>IF('Incident Log'!C37="","",'Incident Log'!C37)</f>
        <v/>
      </c>
      <c r="B37" s="59" t="str">
        <f t="array" ref="B37">IFERROR(INDEX($A$11:$A$500, MATCH(0, COUNTIF($B$10:B36, $A$11:$A$500), 0)),"")</f>
        <v/>
      </c>
      <c r="C37" s="71" t="str">
        <f>IF(B37="","",COUNTIF('Incident Log'!$C$11:$C$500,B37))</f>
        <v/>
      </c>
      <c r="D37" s="71" t="str">
        <f>IF(B37="","",RANK(C37,$C$11:$C$500)+COUNTIF($C$11:C37,C37)-1)</f>
        <v/>
      </c>
      <c r="E37" s="71" t="str">
        <f t="shared" si="2"/>
        <v/>
      </c>
      <c r="F37" s="61" t="str">
        <f t="shared" si="0"/>
        <v/>
      </c>
      <c r="G37" s="73" t="str">
        <f t="shared" si="1"/>
        <v/>
      </c>
      <c r="H37" s="17"/>
    </row>
    <row r="38" spans="1:8" s="3" customFormat="1" x14ac:dyDescent="0.2">
      <c r="A38" s="60" t="str">
        <f>IF('Incident Log'!C38="","",'Incident Log'!C38)</f>
        <v/>
      </c>
      <c r="B38" s="59" t="str">
        <f t="array" ref="B38">IFERROR(INDEX($A$11:$A$500, MATCH(0, COUNTIF($B$10:B37, $A$11:$A$500), 0)),"")</f>
        <v/>
      </c>
      <c r="C38" s="71" t="str">
        <f>IF(B38="","",COUNTIF('Incident Log'!$C$11:$C$500,B38))</f>
        <v/>
      </c>
      <c r="D38" s="71" t="str">
        <f>IF(B38="","",RANK(C38,$C$11:$C$500)+COUNTIF($C$11:C38,C38)-1)</f>
        <v/>
      </c>
      <c r="E38" s="71" t="str">
        <f t="shared" si="2"/>
        <v/>
      </c>
      <c r="F38" s="61" t="str">
        <f t="shared" si="0"/>
        <v/>
      </c>
      <c r="G38" s="73" t="str">
        <f t="shared" si="1"/>
        <v/>
      </c>
      <c r="H38" s="17"/>
    </row>
    <row r="39" spans="1:8" s="3" customFormat="1" x14ac:dyDescent="0.2">
      <c r="A39" s="60" t="str">
        <f>IF('Incident Log'!C39="","",'Incident Log'!C39)</f>
        <v/>
      </c>
      <c r="B39" s="59" t="str">
        <f t="array" ref="B39">IFERROR(INDEX($A$11:$A$500, MATCH(0, COUNTIF($B$10:B38, $A$11:$A$500), 0)),"")</f>
        <v/>
      </c>
      <c r="C39" s="71" t="str">
        <f>IF(B39="","",COUNTIF('Incident Log'!$C$11:$C$500,B39))</f>
        <v/>
      </c>
      <c r="D39" s="71" t="str">
        <f>IF(B39="","",RANK(C39,$C$11:$C$500)+COUNTIF($C$11:C39,C39)-1)</f>
        <v/>
      </c>
      <c r="E39" s="71" t="str">
        <f t="shared" si="2"/>
        <v/>
      </c>
      <c r="F39" s="61" t="str">
        <f t="shared" si="0"/>
        <v/>
      </c>
      <c r="G39" s="73" t="str">
        <f t="shared" si="1"/>
        <v/>
      </c>
      <c r="H39" s="17"/>
    </row>
    <row r="40" spans="1:8" s="3" customFormat="1" x14ac:dyDescent="0.2">
      <c r="A40" s="60" t="str">
        <f>IF('Incident Log'!C40="","",'Incident Log'!C40)</f>
        <v/>
      </c>
      <c r="B40" s="59" t="str">
        <f t="array" ref="B40">IFERROR(INDEX($A$11:$A$500, MATCH(0, COUNTIF($B$10:B39, $A$11:$A$500), 0)),"")</f>
        <v/>
      </c>
      <c r="C40" s="71" t="str">
        <f>IF(B40="","",COUNTIF('Incident Log'!$C$11:$C$500,B40))</f>
        <v/>
      </c>
      <c r="D40" s="71" t="str">
        <f>IF(B40="","",RANK(C40,$C$11:$C$500)+COUNTIF($C$11:C40,C40)-1)</f>
        <v/>
      </c>
      <c r="E40" s="71" t="str">
        <f t="shared" si="2"/>
        <v/>
      </c>
      <c r="F40" s="61" t="str">
        <f t="shared" si="0"/>
        <v/>
      </c>
      <c r="G40" s="73" t="str">
        <f t="shared" si="1"/>
        <v/>
      </c>
      <c r="H40" s="17"/>
    </row>
    <row r="41" spans="1:8" s="3" customFormat="1" x14ac:dyDescent="0.2">
      <c r="A41" s="60" t="str">
        <f>IF('Incident Log'!C41="","",'Incident Log'!C41)</f>
        <v/>
      </c>
      <c r="B41" s="59" t="str">
        <f t="array" ref="B41">IFERROR(INDEX($A$11:$A$500, MATCH(0, COUNTIF($B$10:B40, $A$11:$A$500), 0)),"")</f>
        <v/>
      </c>
      <c r="C41" s="71" t="str">
        <f>IF(B41="","",COUNTIF('Incident Log'!$C$11:$C$500,B41))</f>
        <v/>
      </c>
      <c r="D41" s="71" t="str">
        <f>IF(B41="","",RANK(C41,$C$11:$C$500)+COUNTIF($C$11:C41,C41)-1)</f>
        <v/>
      </c>
      <c r="E41" s="71" t="str">
        <f t="shared" si="2"/>
        <v/>
      </c>
      <c r="F41" s="61" t="str">
        <f t="shared" si="0"/>
        <v/>
      </c>
      <c r="G41" s="73" t="str">
        <f t="shared" si="1"/>
        <v/>
      </c>
      <c r="H41" s="17"/>
    </row>
    <row r="42" spans="1:8" s="3" customFormat="1" x14ac:dyDescent="0.2">
      <c r="A42" s="60" t="str">
        <f>IF('Incident Log'!C42="","",'Incident Log'!C42)</f>
        <v/>
      </c>
      <c r="B42" s="59" t="str">
        <f t="array" ref="B42">IFERROR(INDEX($A$11:$A$500, MATCH(0, COUNTIF($B$10:B41, $A$11:$A$500), 0)),"")</f>
        <v/>
      </c>
      <c r="C42" s="71" t="str">
        <f>IF(B42="","",COUNTIF('Incident Log'!$C$11:$C$500,B42))</f>
        <v/>
      </c>
      <c r="D42" s="71" t="str">
        <f>IF(B42="","",RANK(C42,$C$11:$C$500)+COUNTIF($C$11:C42,C42)-1)</f>
        <v/>
      </c>
      <c r="E42" s="71" t="str">
        <f t="shared" si="2"/>
        <v/>
      </c>
      <c r="F42" s="61" t="str">
        <f t="shared" si="0"/>
        <v/>
      </c>
      <c r="G42" s="73" t="str">
        <f t="shared" si="1"/>
        <v/>
      </c>
      <c r="H42" s="17"/>
    </row>
    <row r="43" spans="1:8" s="3" customFormat="1" x14ac:dyDescent="0.2">
      <c r="A43" s="60" t="str">
        <f>IF('Incident Log'!C43="","",'Incident Log'!C43)</f>
        <v/>
      </c>
      <c r="B43" s="59" t="str">
        <f t="array" ref="B43">IFERROR(INDEX($A$11:$A$500, MATCH(0, COUNTIF($B$10:B42, $A$11:$A$500), 0)),"")</f>
        <v/>
      </c>
      <c r="C43" s="71" t="str">
        <f>IF(B43="","",COUNTIF('Incident Log'!$C$11:$C$500,B43))</f>
        <v/>
      </c>
      <c r="D43" s="71" t="str">
        <f>IF(B43="","",RANK(C43,$C$11:$C$500)+COUNTIF($C$11:C43,C43)-1)</f>
        <v/>
      </c>
      <c r="E43" s="71" t="str">
        <f t="shared" si="2"/>
        <v/>
      </c>
      <c r="F43" s="61" t="str">
        <f t="shared" si="0"/>
        <v/>
      </c>
      <c r="G43" s="73" t="str">
        <f t="shared" si="1"/>
        <v/>
      </c>
      <c r="H43" s="17"/>
    </row>
    <row r="44" spans="1:8" s="3" customFormat="1" x14ac:dyDescent="0.2">
      <c r="A44" s="60" t="str">
        <f>IF('Incident Log'!C44="","",'Incident Log'!C44)</f>
        <v/>
      </c>
      <c r="B44" s="59" t="str">
        <f t="array" ref="B44">IFERROR(INDEX($A$11:$A$500, MATCH(0, COUNTIF($B$10:B43, $A$11:$A$500), 0)),"")</f>
        <v/>
      </c>
      <c r="C44" s="71" t="str">
        <f>IF(B44="","",COUNTIF('Incident Log'!$C$11:$C$500,B44))</f>
        <v/>
      </c>
      <c r="D44" s="71" t="str">
        <f>IF(B44="","",RANK(C44,$C$11:$C$500)+COUNTIF($C$11:C44,C44)-1)</f>
        <v/>
      </c>
      <c r="E44" s="71" t="str">
        <f t="shared" si="2"/>
        <v/>
      </c>
      <c r="F44" s="61" t="str">
        <f t="shared" si="0"/>
        <v/>
      </c>
      <c r="G44" s="73" t="str">
        <f t="shared" si="1"/>
        <v/>
      </c>
      <c r="H44" s="17"/>
    </row>
    <row r="45" spans="1:8" s="3" customFormat="1" x14ac:dyDescent="0.2">
      <c r="A45" s="60" t="str">
        <f>IF('Incident Log'!C45="","",'Incident Log'!C45)</f>
        <v/>
      </c>
      <c r="B45" s="59" t="str">
        <f t="array" ref="B45">IFERROR(INDEX($A$11:$A$500, MATCH(0, COUNTIF($B$10:B44, $A$11:$A$500), 0)),"")</f>
        <v/>
      </c>
      <c r="C45" s="71" t="str">
        <f>IF(B45="","",COUNTIF('Incident Log'!$C$11:$C$500,B45))</f>
        <v/>
      </c>
      <c r="D45" s="71" t="str">
        <f>IF(B45="","",RANK(C45,$C$11:$C$500)+COUNTIF($C$11:C45,C45)-1)</f>
        <v/>
      </c>
      <c r="E45" s="71" t="str">
        <f t="shared" si="2"/>
        <v/>
      </c>
      <c r="F45" s="61" t="str">
        <f t="shared" si="0"/>
        <v/>
      </c>
      <c r="G45" s="73" t="str">
        <f t="shared" si="1"/>
        <v/>
      </c>
      <c r="H45" s="17"/>
    </row>
    <row r="46" spans="1:8" s="3" customFormat="1" x14ac:dyDescent="0.2">
      <c r="A46" s="60" t="str">
        <f>IF('Incident Log'!C46="","",'Incident Log'!C46)</f>
        <v/>
      </c>
      <c r="B46" s="59" t="str">
        <f t="array" ref="B46">IFERROR(INDEX($A$11:$A$500, MATCH(0, COUNTIF($B$10:B45, $A$11:$A$500), 0)),"")</f>
        <v/>
      </c>
      <c r="C46" s="71" t="str">
        <f>IF(B46="","",COUNTIF('Incident Log'!$C$11:$C$500,B46))</f>
        <v/>
      </c>
      <c r="D46" s="71" t="str">
        <f>IF(B46="","",RANK(C46,$C$11:$C$500)+COUNTIF($C$11:C46,C46)-1)</f>
        <v/>
      </c>
      <c r="E46" s="71" t="str">
        <f t="shared" si="2"/>
        <v/>
      </c>
      <c r="F46" s="61" t="str">
        <f t="shared" si="0"/>
        <v/>
      </c>
      <c r="G46" s="73" t="str">
        <f t="shared" si="1"/>
        <v/>
      </c>
      <c r="H46" s="17"/>
    </row>
    <row r="47" spans="1:8" s="3" customFormat="1" x14ac:dyDescent="0.2">
      <c r="A47" s="60" t="str">
        <f>IF('Incident Log'!C47="","",'Incident Log'!C47)</f>
        <v/>
      </c>
      <c r="B47" s="59" t="str">
        <f t="array" ref="B47">IFERROR(INDEX($A$11:$A$500, MATCH(0, COUNTIF($B$10:B46, $A$11:$A$500), 0)),"")</f>
        <v/>
      </c>
      <c r="C47" s="71" t="str">
        <f>IF(B47="","",COUNTIF('Incident Log'!$C$11:$C$500,B47))</f>
        <v/>
      </c>
      <c r="D47" s="71" t="str">
        <f>IF(B47="","",RANK(C47,$C$11:$C$500)+COUNTIF($C$11:C47,C47)-1)</f>
        <v/>
      </c>
      <c r="E47" s="71" t="str">
        <f t="shared" si="2"/>
        <v/>
      </c>
      <c r="F47" s="61" t="str">
        <f t="shared" si="0"/>
        <v/>
      </c>
      <c r="G47" s="73" t="str">
        <f t="shared" si="1"/>
        <v/>
      </c>
      <c r="H47" s="17"/>
    </row>
    <row r="48" spans="1:8" s="3" customFormat="1" x14ac:dyDescent="0.2">
      <c r="A48" s="60" t="str">
        <f>IF('Incident Log'!C48="","",'Incident Log'!C48)</f>
        <v/>
      </c>
      <c r="B48" s="59" t="str">
        <f t="array" ref="B48">IFERROR(INDEX($A$11:$A$500, MATCH(0, COUNTIF($B$10:B47, $A$11:$A$500), 0)),"")</f>
        <v/>
      </c>
      <c r="C48" s="71" t="str">
        <f>IF(B48="","",COUNTIF('Incident Log'!$C$11:$C$500,B48))</f>
        <v/>
      </c>
      <c r="D48" s="71" t="str">
        <f>IF(B48="","",RANK(C48,$C$11:$C$500)+COUNTIF($C$11:C48,C48)-1)</f>
        <v/>
      </c>
      <c r="E48" s="71" t="str">
        <f t="shared" si="2"/>
        <v/>
      </c>
      <c r="F48" s="61" t="str">
        <f t="shared" si="0"/>
        <v/>
      </c>
      <c r="G48" s="73" t="str">
        <f t="shared" si="1"/>
        <v/>
      </c>
      <c r="H48" s="17"/>
    </row>
    <row r="49" spans="1:8" s="3" customFormat="1" x14ac:dyDescent="0.2">
      <c r="A49" s="60" t="str">
        <f>IF('Incident Log'!C49="","",'Incident Log'!C49)</f>
        <v/>
      </c>
      <c r="B49" s="59" t="str">
        <f t="array" ref="B49">IFERROR(INDEX($A$11:$A$500, MATCH(0, COUNTIF($B$10:B48, $A$11:$A$500), 0)),"")</f>
        <v/>
      </c>
      <c r="C49" s="71" t="str">
        <f>IF(B49="","",COUNTIF('Incident Log'!$C$11:$C$500,B49))</f>
        <v/>
      </c>
      <c r="D49" s="71" t="str">
        <f>IF(B49="","",RANK(C49,$C$11:$C$500)+COUNTIF($C$11:C49,C49)-1)</f>
        <v/>
      </c>
      <c r="E49" s="71" t="str">
        <f t="shared" si="2"/>
        <v/>
      </c>
      <c r="F49" s="61" t="str">
        <f t="shared" si="0"/>
        <v/>
      </c>
      <c r="G49" s="73" t="str">
        <f t="shared" si="1"/>
        <v/>
      </c>
      <c r="H49" s="17"/>
    </row>
    <row r="50" spans="1:8" s="3" customFormat="1" x14ac:dyDescent="0.2">
      <c r="A50" s="60" t="str">
        <f>IF('Incident Log'!C50="","",'Incident Log'!C50)</f>
        <v/>
      </c>
      <c r="B50" s="59" t="str">
        <f t="array" ref="B50">IFERROR(INDEX($A$11:$A$500, MATCH(0, COUNTIF($B$10:B49, $A$11:$A$500), 0)),"")</f>
        <v/>
      </c>
      <c r="C50" s="71" t="str">
        <f>IF(B50="","",COUNTIF('Incident Log'!$C$11:$C$500,B50))</f>
        <v/>
      </c>
      <c r="D50" s="71" t="str">
        <f>IF(B50="","",RANK(C50,$C$11:$C$500)+COUNTIF($C$11:C50,C50)-1)</f>
        <v/>
      </c>
      <c r="E50" s="71" t="str">
        <f t="shared" si="2"/>
        <v/>
      </c>
      <c r="F50" s="61" t="str">
        <f t="shared" si="0"/>
        <v/>
      </c>
      <c r="G50" s="73" t="str">
        <f t="shared" si="1"/>
        <v/>
      </c>
      <c r="H50" s="17"/>
    </row>
    <row r="51" spans="1:8" s="3" customFormat="1" x14ac:dyDescent="0.2">
      <c r="A51" s="60" t="str">
        <f>IF('Incident Log'!C51="","",'Incident Log'!C51)</f>
        <v/>
      </c>
      <c r="B51" s="59" t="str">
        <f t="array" ref="B51">IFERROR(INDEX($A$11:$A$500, MATCH(0, COUNTIF($B$10:B50, $A$11:$A$500), 0)),"")</f>
        <v/>
      </c>
      <c r="C51" s="71" t="str">
        <f>IF(B51="","",COUNTIF('Incident Log'!$C$11:$C$500,B51))</f>
        <v/>
      </c>
      <c r="D51" s="71" t="str">
        <f>IF(B51="","",RANK(C51,$C$11:$C$500)+COUNTIF($C$11:C51,C51)-1)</f>
        <v/>
      </c>
      <c r="E51" s="71" t="str">
        <f t="shared" si="2"/>
        <v/>
      </c>
      <c r="F51" s="61" t="str">
        <f t="shared" si="0"/>
        <v/>
      </c>
      <c r="G51" s="73" t="str">
        <f t="shared" si="1"/>
        <v/>
      </c>
      <c r="H51" s="17"/>
    </row>
    <row r="52" spans="1:8" s="3" customFormat="1" x14ac:dyDescent="0.2">
      <c r="A52" s="60" t="str">
        <f>IF('Incident Log'!C52="","",'Incident Log'!C52)</f>
        <v/>
      </c>
      <c r="B52" s="59" t="str">
        <f t="array" ref="B52">IFERROR(INDEX($A$11:$A$500, MATCH(0, COUNTIF($B$10:B51, $A$11:$A$500), 0)),"")</f>
        <v/>
      </c>
      <c r="C52" s="71" t="str">
        <f>IF(B52="","",COUNTIF('Incident Log'!$C$11:$C$500,B52))</f>
        <v/>
      </c>
      <c r="D52" s="71" t="str">
        <f>IF(B52="","",RANK(C52,$C$11:$C$500)+COUNTIF($C$11:C52,C52)-1)</f>
        <v/>
      </c>
      <c r="E52" s="71" t="str">
        <f t="shared" si="2"/>
        <v/>
      </c>
      <c r="F52" s="61" t="str">
        <f t="shared" si="0"/>
        <v/>
      </c>
      <c r="G52" s="73" t="str">
        <f t="shared" si="1"/>
        <v/>
      </c>
      <c r="H52" s="17"/>
    </row>
    <row r="53" spans="1:8" s="3" customFormat="1" x14ac:dyDescent="0.2">
      <c r="A53" s="60" t="str">
        <f>IF('Incident Log'!C53="","",'Incident Log'!C53)</f>
        <v/>
      </c>
      <c r="B53" s="59" t="str">
        <f t="array" ref="B53">IFERROR(INDEX($A$11:$A$500, MATCH(0, COUNTIF($B$10:B52, $A$11:$A$500), 0)),"")</f>
        <v/>
      </c>
      <c r="C53" s="71" t="str">
        <f>IF(B53="","",COUNTIF('Incident Log'!$C$11:$C$500,B53))</f>
        <v/>
      </c>
      <c r="D53" s="71" t="str">
        <f>IF(B53="","",RANK(C53,$C$11:$C$500)+COUNTIF($C$11:C53,C53)-1)</f>
        <v/>
      </c>
      <c r="E53" s="71" t="str">
        <f t="shared" si="2"/>
        <v/>
      </c>
      <c r="F53" s="61" t="str">
        <f t="shared" si="0"/>
        <v/>
      </c>
      <c r="G53" s="73" t="str">
        <f t="shared" si="1"/>
        <v/>
      </c>
      <c r="H53" s="17"/>
    </row>
    <row r="54" spans="1:8" s="3" customFormat="1" x14ac:dyDescent="0.2">
      <c r="A54" s="60" t="str">
        <f>IF('Incident Log'!C54="","",'Incident Log'!C54)</f>
        <v/>
      </c>
      <c r="B54" s="59" t="str">
        <f t="array" ref="B54">IFERROR(INDEX($A$11:$A$500, MATCH(0, COUNTIF($B$10:B53, $A$11:$A$500), 0)),"")</f>
        <v/>
      </c>
      <c r="C54" s="71" t="str">
        <f>IF(B54="","",COUNTIF('Incident Log'!$C$11:$C$500,B54))</f>
        <v/>
      </c>
      <c r="D54" s="71" t="str">
        <f>IF(B54="","",RANK(C54,$C$11:$C$500)+COUNTIF($C$11:C54,C54)-1)</f>
        <v/>
      </c>
      <c r="E54" s="71" t="str">
        <f t="shared" si="2"/>
        <v/>
      </c>
      <c r="F54" s="61" t="str">
        <f t="shared" si="0"/>
        <v/>
      </c>
      <c r="G54" s="73" t="str">
        <f t="shared" si="1"/>
        <v/>
      </c>
      <c r="H54" s="17"/>
    </row>
    <row r="55" spans="1:8" s="3" customFormat="1" x14ac:dyDescent="0.2">
      <c r="A55" s="60" t="str">
        <f>IF('Incident Log'!C55="","",'Incident Log'!C55)</f>
        <v/>
      </c>
      <c r="B55" s="59" t="str">
        <f t="array" ref="B55">IFERROR(INDEX($A$11:$A$500, MATCH(0, COUNTIF($B$10:B54, $A$11:$A$500), 0)),"")</f>
        <v/>
      </c>
      <c r="C55" s="71" t="str">
        <f>IF(B55="","",COUNTIF('Incident Log'!$C$11:$C$500,B55))</f>
        <v/>
      </c>
      <c r="D55" s="71" t="str">
        <f>IF(B55="","",RANK(C55,$C$11:$C$500)+COUNTIF($C$11:C55,C55)-1)</f>
        <v/>
      </c>
      <c r="E55" s="71" t="str">
        <f t="shared" si="2"/>
        <v/>
      </c>
      <c r="F55" s="61" t="str">
        <f t="shared" si="0"/>
        <v/>
      </c>
      <c r="G55" s="73" t="str">
        <f t="shared" si="1"/>
        <v/>
      </c>
      <c r="H55" s="17"/>
    </row>
    <row r="56" spans="1:8" s="3" customFormat="1" x14ac:dyDescent="0.2">
      <c r="A56" s="60" t="str">
        <f>IF('Incident Log'!C56="","",'Incident Log'!C56)</f>
        <v/>
      </c>
      <c r="B56" s="59" t="str">
        <f t="array" ref="B56">IFERROR(INDEX($A$11:$A$500, MATCH(0, COUNTIF($B$10:B55, $A$11:$A$500), 0)),"")</f>
        <v/>
      </c>
      <c r="C56" s="71" t="str">
        <f>IF(B56="","",COUNTIF('Incident Log'!$C$11:$C$500,B56))</f>
        <v/>
      </c>
      <c r="D56" s="71" t="str">
        <f>IF(B56="","",RANK(C56,$C$11:$C$500)+COUNTIF($C$11:C56,C56)-1)</f>
        <v/>
      </c>
      <c r="E56" s="71" t="str">
        <f t="shared" si="2"/>
        <v/>
      </c>
      <c r="F56" s="61" t="str">
        <f t="shared" si="0"/>
        <v/>
      </c>
      <c r="G56" s="73" t="str">
        <f t="shared" si="1"/>
        <v/>
      </c>
      <c r="H56" s="17"/>
    </row>
    <row r="57" spans="1:8" s="3" customFormat="1" x14ac:dyDescent="0.2">
      <c r="A57" s="60" t="str">
        <f>IF('Incident Log'!C57="","",'Incident Log'!C57)</f>
        <v/>
      </c>
      <c r="B57" s="59" t="str">
        <f t="array" ref="B57">IFERROR(INDEX($A$11:$A$500, MATCH(0, COUNTIF($B$10:B56, $A$11:$A$500), 0)),"")</f>
        <v/>
      </c>
      <c r="C57" s="71" t="str">
        <f>IF(B57="","",COUNTIF('Incident Log'!$C$11:$C$500,B57))</f>
        <v/>
      </c>
      <c r="D57" s="71" t="str">
        <f>IF(B57="","",RANK(C57,$C$11:$C$500)+COUNTIF($C$11:C57,C57)-1)</f>
        <v/>
      </c>
      <c r="E57" s="71" t="str">
        <f t="shared" si="2"/>
        <v/>
      </c>
      <c r="F57" s="61" t="str">
        <f t="shared" si="0"/>
        <v/>
      </c>
      <c r="G57" s="73" t="str">
        <f t="shared" si="1"/>
        <v/>
      </c>
      <c r="H57" s="17"/>
    </row>
    <row r="58" spans="1:8" s="3" customFormat="1" x14ac:dyDescent="0.2">
      <c r="A58" s="60" t="str">
        <f>IF('Incident Log'!C58="","",'Incident Log'!C58)</f>
        <v/>
      </c>
      <c r="B58" s="59" t="str">
        <f t="array" ref="B58">IFERROR(INDEX($A$11:$A$500, MATCH(0, COUNTIF($B$10:B57, $A$11:$A$500), 0)),"")</f>
        <v/>
      </c>
      <c r="C58" s="71" t="str">
        <f>IF(B58="","",COUNTIF('Incident Log'!$C$11:$C$500,B58))</f>
        <v/>
      </c>
      <c r="D58" s="71" t="str">
        <f>IF(B58="","",RANK(C58,$C$11:$C$500)+COUNTIF($C$11:C58,C58)-1)</f>
        <v/>
      </c>
      <c r="E58" s="71" t="str">
        <f t="shared" si="2"/>
        <v/>
      </c>
      <c r="F58" s="61" t="str">
        <f t="shared" si="0"/>
        <v/>
      </c>
      <c r="G58" s="73" t="str">
        <f t="shared" si="1"/>
        <v/>
      </c>
      <c r="H58" s="17"/>
    </row>
    <row r="59" spans="1:8" s="3" customFormat="1" x14ac:dyDescent="0.2">
      <c r="A59" s="60" t="str">
        <f>IF('Incident Log'!C59="","",'Incident Log'!C59)</f>
        <v/>
      </c>
      <c r="B59" s="59" t="str">
        <f t="array" ref="B59">IFERROR(INDEX($A$11:$A$500, MATCH(0, COUNTIF($B$10:B58, $A$11:$A$500), 0)),"")</f>
        <v/>
      </c>
      <c r="C59" s="71" t="str">
        <f>IF(B59="","",COUNTIF('Incident Log'!$C$11:$C$500,B59))</f>
        <v/>
      </c>
      <c r="D59" s="71" t="str">
        <f>IF(B59="","",RANK(C59,$C$11:$C$500)+COUNTIF($C$11:C59,C59)-1)</f>
        <v/>
      </c>
      <c r="E59" s="71" t="str">
        <f t="shared" si="2"/>
        <v/>
      </c>
      <c r="F59" s="61" t="str">
        <f t="shared" si="0"/>
        <v/>
      </c>
      <c r="G59" s="73" t="str">
        <f t="shared" si="1"/>
        <v/>
      </c>
      <c r="H59" s="17"/>
    </row>
    <row r="60" spans="1:8" s="3" customFormat="1" x14ac:dyDescent="0.2">
      <c r="A60" s="60" t="str">
        <f>IF('Incident Log'!C60="","",'Incident Log'!C60)</f>
        <v/>
      </c>
      <c r="B60" s="59" t="str">
        <f t="array" ref="B60">IFERROR(INDEX($A$11:$A$500, MATCH(0, COUNTIF($B$10:B59, $A$11:$A$500), 0)),"")</f>
        <v/>
      </c>
      <c r="C60" s="71" t="str">
        <f>IF(B60="","",COUNTIF('Incident Log'!$C$11:$C$500,B60))</f>
        <v/>
      </c>
      <c r="D60" s="71" t="str">
        <f>IF(B60="","",RANK(C60,$C$11:$C$500)+COUNTIF($C$11:C60,C60)-1)</f>
        <v/>
      </c>
      <c r="E60" s="71" t="str">
        <f t="shared" si="2"/>
        <v/>
      </c>
      <c r="F60" s="61" t="str">
        <f t="shared" si="0"/>
        <v/>
      </c>
      <c r="G60" s="73" t="str">
        <f t="shared" si="1"/>
        <v/>
      </c>
      <c r="H60" s="17"/>
    </row>
    <row r="61" spans="1:8" s="3" customFormat="1" x14ac:dyDescent="0.2">
      <c r="A61" s="60" t="str">
        <f>IF('Incident Log'!C61="","",'Incident Log'!C61)</f>
        <v/>
      </c>
      <c r="B61" s="59" t="str">
        <f t="array" ref="B61">IFERROR(INDEX($A$11:$A$500, MATCH(0, COUNTIF($B$10:B60, $A$11:$A$500), 0)),"")</f>
        <v/>
      </c>
      <c r="C61" s="71" t="str">
        <f>IF(B61="","",COUNTIF('Incident Log'!$C$11:$C$500,B61))</f>
        <v/>
      </c>
      <c r="D61" s="71" t="str">
        <f>IF(B61="","",RANK(C61,$C$11:$C$500)+COUNTIF($C$11:C61,C61)-1)</f>
        <v/>
      </c>
      <c r="E61" s="71" t="str">
        <f t="shared" si="2"/>
        <v/>
      </c>
      <c r="F61" s="61" t="str">
        <f t="shared" si="0"/>
        <v/>
      </c>
      <c r="G61" s="73" t="str">
        <f t="shared" si="1"/>
        <v/>
      </c>
      <c r="H61" s="17"/>
    </row>
    <row r="62" spans="1:8" s="3" customFormat="1" x14ac:dyDescent="0.2">
      <c r="A62" s="60" t="str">
        <f>IF('Incident Log'!C62="","",'Incident Log'!C62)</f>
        <v/>
      </c>
      <c r="B62" s="59" t="str">
        <f t="array" ref="B62">IFERROR(INDEX($A$11:$A$500, MATCH(0, COUNTIF($B$10:B61, $A$11:$A$500), 0)),"")</f>
        <v/>
      </c>
      <c r="C62" s="71" t="str">
        <f>IF(B62="","",COUNTIF('Incident Log'!$C$11:$C$500,B62))</f>
        <v/>
      </c>
      <c r="D62" s="71" t="str">
        <f>IF(B62="","",RANK(C62,$C$11:$C$500)+COUNTIF($C$11:C62,C62)-1)</f>
        <v/>
      </c>
      <c r="E62" s="71" t="str">
        <f t="shared" si="2"/>
        <v/>
      </c>
      <c r="F62" s="61" t="str">
        <f t="shared" si="0"/>
        <v/>
      </c>
      <c r="G62" s="73" t="str">
        <f t="shared" si="1"/>
        <v/>
      </c>
      <c r="H62" s="17"/>
    </row>
    <row r="63" spans="1:8" s="3" customFormat="1" x14ac:dyDescent="0.2">
      <c r="A63" s="60" t="str">
        <f>IF('Incident Log'!C63="","",'Incident Log'!C63)</f>
        <v/>
      </c>
      <c r="B63" s="59" t="str">
        <f t="array" ref="B63">IFERROR(INDEX($A$11:$A$500, MATCH(0, COUNTIF($B$10:B62, $A$11:$A$500), 0)),"")</f>
        <v/>
      </c>
      <c r="C63" s="71" t="str">
        <f>IF(B63="","",COUNTIF('Incident Log'!$C$11:$C$500,B63))</f>
        <v/>
      </c>
      <c r="D63" s="71" t="str">
        <f>IF(B63="","",RANK(C63,$C$11:$C$500)+COUNTIF($C$11:C63,C63)-1)</f>
        <v/>
      </c>
      <c r="E63" s="71" t="str">
        <f t="shared" si="2"/>
        <v/>
      </c>
      <c r="F63" s="61" t="str">
        <f t="shared" si="0"/>
        <v/>
      </c>
      <c r="G63" s="73" t="str">
        <f t="shared" si="1"/>
        <v/>
      </c>
      <c r="H63" s="17"/>
    </row>
    <row r="64" spans="1:8" s="3" customFormat="1" x14ac:dyDescent="0.2">
      <c r="A64" s="60" t="str">
        <f>IF('Incident Log'!C64="","",'Incident Log'!C64)</f>
        <v/>
      </c>
      <c r="B64" s="59" t="str">
        <f t="array" ref="B64">IFERROR(INDEX($A$11:$A$500, MATCH(0, COUNTIF($B$10:B63, $A$11:$A$500), 0)),"")</f>
        <v/>
      </c>
      <c r="C64" s="71" t="str">
        <f>IF(B64="","",COUNTIF('Incident Log'!$C$11:$C$500,B64))</f>
        <v/>
      </c>
      <c r="D64" s="71" t="str">
        <f>IF(B64="","",RANK(C64,$C$11:$C$500)+COUNTIF($C$11:C64,C64)-1)</f>
        <v/>
      </c>
      <c r="E64" s="71" t="str">
        <f t="shared" si="2"/>
        <v/>
      </c>
      <c r="F64" s="61" t="str">
        <f t="shared" si="0"/>
        <v/>
      </c>
      <c r="G64" s="73" t="str">
        <f t="shared" si="1"/>
        <v/>
      </c>
      <c r="H64" s="17"/>
    </row>
    <row r="65" spans="1:8" s="3" customFormat="1" x14ac:dyDescent="0.2">
      <c r="A65" s="60" t="str">
        <f>IF('Incident Log'!C65="","",'Incident Log'!C65)</f>
        <v/>
      </c>
      <c r="B65" s="59" t="str">
        <f t="array" ref="B65">IFERROR(INDEX($A$11:$A$500, MATCH(0, COUNTIF($B$10:B64, $A$11:$A$500), 0)),"")</f>
        <v/>
      </c>
      <c r="C65" s="71" t="str">
        <f>IF(B65="","",COUNTIF('Incident Log'!$C$11:$C$500,B65))</f>
        <v/>
      </c>
      <c r="D65" s="71" t="str">
        <f>IF(B65="","",RANK(C65,$C$11:$C$500)+COUNTIF($C$11:C65,C65)-1)</f>
        <v/>
      </c>
      <c r="E65" s="71" t="str">
        <f t="shared" si="2"/>
        <v/>
      </c>
      <c r="F65" s="61" t="str">
        <f t="shared" si="0"/>
        <v/>
      </c>
      <c r="G65" s="73" t="str">
        <f t="shared" si="1"/>
        <v/>
      </c>
      <c r="H65" s="17"/>
    </row>
    <row r="66" spans="1:8" s="3" customFormat="1" x14ac:dyDescent="0.2">
      <c r="A66" s="60" t="str">
        <f>IF('Incident Log'!C66="","",'Incident Log'!C66)</f>
        <v/>
      </c>
      <c r="B66" s="59" t="str">
        <f t="array" ref="B66">IFERROR(INDEX($A$11:$A$500, MATCH(0, COUNTIF($B$10:B65, $A$11:$A$500), 0)),"")</f>
        <v/>
      </c>
      <c r="C66" s="71" t="str">
        <f>IF(B66="","",COUNTIF('Incident Log'!$C$11:$C$500,B66))</f>
        <v/>
      </c>
      <c r="D66" s="71" t="str">
        <f>IF(B66="","",RANK(C66,$C$11:$C$500)+COUNTIF($C$11:C66,C66)-1)</f>
        <v/>
      </c>
      <c r="E66" s="71" t="str">
        <f t="shared" si="2"/>
        <v/>
      </c>
      <c r="F66" s="61" t="str">
        <f t="shared" si="0"/>
        <v/>
      </c>
      <c r="G66" s="73" t="str">
        <f t="shared" si="1"/>
        <v/>
      </c>
      <c r="H66" s="17"/>
    </row>
    <row r="67" spans="1:8" s="3" customFormat="1" x14ac:dyDescent="0.2">
      <c r="A67" s="60" t="str">
        <f>IF('Incident Log'!C67="","",'Incident Log'!C67)</f>
        <v/>
      </c>
      <c r="B67" s="59" t="str">
        <f t="array" ref="B67">IFERROR(INDEX($A$11:$A$500, MATCH(0, COUNTIF($B$10:B66, $A$11:$A$500), 0)),"")</f>
        <v/>
      </c>
      <c r="C67" s="71" t="str">
        <f>IF(B67="","",COUNTIF('Incident Log'!$C$11:$C$500,B67))</f>
        <v/>
      </c>
      <c r="D67" s="71" t="str">
        <f>IF(B67="","",RANK(C67,$C$11:$C$500)+COUNTIF($C$11:C67,C67)-1)</f>
        <v/>
      </c>
      <c r="E67" s="71" t="str">
        <f t="shared" si="2"/>
        <v/>
      </c>
      <c r="F67" s="61" t="str">
        <f t="shared" si="0"/>
        <v/>
      </c>
      <c r="G67" s="73" t="str">
        <f t="shared" si="1"/>
        <v/>
      </c>
      <c r="H67" s="17"/>
    </row>
    <row r="68" spans="1:8" s="3" customFormat="1" x14ac:dyDescent="0.2">
      <c r="A68" s="60" t="str">
        <f>IF('Incident Log'!C68="","",'Incident Log'!C68)</f>
        <v/>
      </c>
      <c r="B68" s="59" t="str">
        <f t="array" ref="B68">IFERROR(INDEX($A$11:$A$500, MATCH(0, COUNTIF($B$10:B67, $A$11:$A$500), 0)),"")</f>
        <v/>
      </c>
      <c r="C68" s="71" t="str">
        <f>IF(B68="","",COUNTIF('Incident Log'!$C$11:$C$500,B68))</f>
        <v/>
      </c>
      <c r="D68" s="71" t="str">
        <f>IF(B68="","",RANK(C68,$C$11:$C$500)+COUNTIF($C$11:C68,C68)-1)</f>
        <v/>
      </c>
      <c r="E68" s="71" t="str">
        <f t="shared" si="2"/>
        <v/>
      </c>
      <c r="F68" s="61" t="str">
        <f t="shared" si="0"/>
        <v/>
      </c>
      <c r="G68" s="73" t="str">
        <f t="shared" si="1"/>
        <v/>
      </c>
      <c r="H68" s="17"/>
    </row>
    <row r="69" spans="1:8" s="3" customFormat="1" x14ac:dyDescent="0.2">
      <c r="A69" s="60" t="str">
        <f>IF('Incident Log'!C69="","",'Incident Log'!C69)</f>
        <v/>
      </c>
      <c r="B69" s="59" t="str">
        <f t="array" ref="B69">IFERROR(INDEX($A$11:$A$500, MATCH(0, COUNTIF($B$10:B68, $A$11:$A$500), 0)),"")</f>
        <v/>
      </c>
      <c r="C69" s="71" t="str">
        <f>IF(B69="","",COUNTIF('Incident Log'!$C$11:$C$500,B69))</f>
        <v/>
      </c>
      <c r="D69" s="71" t="str">
        <f>IF(B69="","",RANK(C69,$C$11:$C$500)+COUNTIF($C$11:C69,C69)-1)</f>
        <v/>
      </c>
      <c r="E69" s="71" t="str">
        <f t="shared" si="2"/>
        <v/>
      </c>
      <c r="F69" s="61" t="str">
        <f t="shared" si="0"/>
        <v/>
      </c>
      <c r="G69" s="73" t="str">
        <f t="shared" si="1"/>
        <v/>
      </c>
      <c r="H69" s="17"/>
    </row>
    <row r="70" spans="1:8" s="3" customFormat="1" x14ac:dyDescent="0.2">
      <c r="A70" s="60" t="str">
        <f>IF('Incident Log'!C70="","",'Incident Log'!C70)</f>
        <v/>
      </c>
      <c r="B70" s="59" t="str">
        <f t="array" ref="B70">IFERROR(INDEX($A$11:$A$500, MATCH(0, COUNTIF($B$10:B69, $A$11:$A$500), 0)),"")</f>
        <v/>
      </c>
      <c r="C70" s="71" t="str">
        <f>IF(B70="","",COUNTIF('Incident Log'!$C$11:$C$500,B70))</f>
        <v/>
      </c>
      <c r="D70" s="71" t="str">
        <f>IF(B70="","",RANK(C70,$C$11:$C$500)+COUNTIF($C$11:C70,C70)-1)</f>
        <v/>
      </c>
      <c r="E70" s="71" t="str">
        <f t="shared" si="2"/>
        <v/>
      </c>
      <c r="F70" s="61" t="str">
        <f t="shared" si="0"/>
        <v/>
      </c>
      <c r="G70" s="73" t="str">
        <f t="shared" si="1"/>
        <v/>
      </c>
      <c r="H70" s="17"/>
    </row>
    <row r="71" spans="1:8" s="3" customFormat="1" x14ac:dyDescent="0.2">
      <c r="A71" s="60" t="str">
        <f>IF('Incident Log'!C71="","",'Incident Log'!C71)</f>
        <v/>
      </c>
      <c r="B71" s="59" t="str">
        <f t="array" ref="B71">IFERROR(INDEX($A$11:$A$500, MATCH(0, COUNTIF($B$10:B70, $A$11:$A$500), 0)),"")</f>
        <v/>
      </c>
      <c r="C71" s="71" t="str">
        <f>IF(B71="","",COUNTIF('Incident Log'!$C$11:$C$500,B71))</f>
        <v/>
      </c>
      <c r="D71" s="71" t="str">
        <f>IF(B71="","",RANK(C71,$C$11:$C$500)+COUNTIF($C$11:C71,C71)-1)</f>
        <v/>
      </c>
      <c r="E71" s="71" t="str">
        <f t="shared" si="2"/>
        <v/>
      </c>
      <c r="F71" s="61" t="str">
        <f t="shared" si="0"/>
        <v/>
      </c>
      <c r="G71" s="73" t="str">
        <f t="shared" si="1"/>
        <v/>
      </c>
      <c r="H71" s="17"/>
    </row>
    <row r="72" spans="1:8" s="3" customFormat="1" x14ac:dyDescent="0.2">
      <c r="A72" s="60" t="str">
        <f>IF('Incident Log'!C72="","",'Incident Log'!C72)</f>
        <v/>
      </c>
      <c r="B72" s="59" t="str">
        <f t="array" ref="B72">IFERROR(INDEX($A$11:$A$500, MATCH(0, COUNTIF($B$10:B71, $A$11:$A$500), 0)),"")</f>
        <v/>
      </c>
      <c r="C72" s="71" t="str">
        <f>IF(B72="","",COUNTIF('Incident Log'!$C$11:$C$500,B72))</f>
        <v/>
      </c>
      <c r="D72" s="71" t="str">
        <f>IF(B72="","",RANK(C72,$C$11:$C$500)+COUNTIF($C$11:C72,C72)-1)</f>
        <v/>
      </c>
      <c r="E72" s="71" t="str">
        <f t="shared" si="2"/>
        <v/>
      </c>
      <c r="F72" s="61" t="str">
        <f t="shared" si="0"/>
        <v/>
      </c>
      <c r="G72" s="73" t="str">
        <f t="shared" si="1"/>
        <v/>
      </c>
      <c r="H72" s="17"/>
    </row>
    <row r="73" spans="1:8" s="3" customFormat="1" x14ac:dyDescent="0.2">
      <c r="A73" s="60" t="str">
        <f>IF('Incident Log'!C73="","",'Incident Log'!C73)</f>
        <v/>
      </c>
      <c r="B73" s="59" t="str">
        <f t="array" ref="B73">IFERROR(INDEX($A$11:$A$500, MATCH(0, COUNTIF($B$10:B72, $A$11:$A$500), 0)),"")</f>
        <v/>
      </c>
      <c r="C73" s="71" t="str">
        <f>IF(B73="","",COUNTIF('Incident Log'!$C$11:$C$500,B73))</f>
        <v/>
      </c>
      <c r="D73" s="71" t="str">
        <f>IF(B73="","",RANK(C73,$C$11:$C$500)+COUNTIF($C$11:C73,C73)-1)</f>
        <v/>
      </c>
      <c r="E73" s="71" t="str">
        <f t="shared" si="2"/>
        <v/>
      </c>
      <c r="F73" s="61" t="str">
        <f t="shared" si="0"/>
        <v/>
      </c>
      <c r="G73" s="73" t="str">
        <f t="shared" si="1"/>
        <v/>
      </c>
      <c r="H73" s="17"/>
    </row>
    <row r="74" spans="1:8" s="3" customFormat="1" x14ac:dyDescent="0.2">
      <c r="A74" s="60" t="str">
        <f>IF('Incident Log'!C74="","",'Incident Log'!C74)</f>
        <v/>
      </c>
      <c r="B74" s="59" t="str">
        <f t="array" ref="B74">IFERROR(INDEX($A$11:$A$500, MATCH(0, COUNTIF($B$10:B73, $A$11:$A$500), 0)),"")</f>
        <v/>
      </c>
      <c r="C74" s="71" t="str">
        <f>IF(B74="","",COUNTIF('Incident Log'!$C$11:$C$500,B74))</f>
        <v/>
      </c>
      <c r="D74" s="71" t="str">
        <f>IF(B74="","",RANK(C74,$C$11:$C$500)+COUNTIF($C$11:C74,C74)-1)</f>
        <v/>
      </c>
      <c r="E74" s="71" t="str">
        <f t="shared" si="2"/>
        <v/>
      </c>
      <c r="F74" s="61" t="str">
        <f t="shared" si="0"/>
        <v/>
      </c>
      <c r="G74" s="73" t="str">
        <f t="shared" si="1"/>
        <v/>
      </c>
      <c r="H74" s="17"/>
    </row>
    <row r="75" spans="1:8" s="3" customFormat="1" x14ac:dyDescent="0.2">
      <c r="A75" s="60" t="str">
        <f>IF('Incident Log'!C75="","",'Incident Log'!C75)</f>
        <v/>
      </c>
      <c r="B75" s="59" t="str">
        <f t="array" ref="B75">IFERROR(INDEX($A$11:$A$500, MATCH(0, COUNTIF($B$10:B74, $A$11:$A$500), 0)),"")</f>
        <v/>
      </c>
      <c r="C75" s="71" t="str">
        <f>IF(B75="","",COUNTIF('Incident Log'!$C$11:$C$500,B75))</f>
        <v/>
      </c>
      <c r="D75" s="71" t="str">
        <f>IF(B75="","",RANK(C75,$C$11:$C$500)+COUNTIF($C$11:C75,C75)-1)</f>
        <v/>
      </c>
      <c r="E75" s="71" t="str">
        <f t="shared" si="2"/>
        <v/>
      </c>
      <c r="F75" s="61" t="str">
        <f t="shared" si="0"/>
        <v/>
      </c>
      <c r="G75" s="73" t="str">
        <f t="shared" si="1"/>
        <v/>
      </c>
      <c r="H75" s="17"/>
    </row>
    <row r="76" spans="1:8" s="3" customFormat="1" x14ac:dyDescent="0.2">
      <c r="A76" s="60" t="str">
        <f>IF('Incident Log'!C76="","",'Incident Log'!C76)</f>
        <v/>
      </c>
      <c r="B76" s="59" t="str">
        <f t="array" ref="B76">IFERROR(INDEX($A$11:$A$500, MATCH(0, COUNTIF($B$10:B75, $A$11:$A$500), 0)),"")</f>
        <v/>
      </c>
      <c r="C76" s="71" t="str">
        <f>IF(B76="","",COUNTIF('Incident Log'!$C$11:$C$500,B76))</f>
        <v/>
      </c>
      <c r="D76" s="71" t="str">
        <f>IF(B76="","",RANK(C76,$C$11:$C$500)+COUNTIF($C$11:C76,C76)-1)</f>
        <v/>
      </c>
      <c r="E76" s="71" t="str">
        <f t="shared" si="2"/>
        <v/>
      </c>
      <c r="F76" s="61" t="str">
        <f t="shared" ref="F76:F139" si="3">IF(B76="","",INDEX($B$11:$B$500,MATCH(E76,$D$11:$D$500,0)))</f>
        <v/>
      </c>
      <c r="G76" s="73" t="str">
        <f t="shared" ref="G76:G139" si="4">IF(B76="","",VLOOKUP(F76,$B$11:$C$500,2,FALSE))</f>
        <v/>
      </c>
      <c r="H76" s="17"/>
    </row>
    <row r="77" spans="1:8" s="3" customFormat="1" x14ac:dyDescent="0.2">
      <c r="A77" s="60" t="str">
        <f>IF('Incident Log'!C77="","",'Incident Log'!C77)</f>
        <v/>
      </c>
      <c r="B77" s="59" t="str">
        <f t="array" ref="B77">IFERROR(INDEX($A$11:$A$500, MATCH(0, COUNTIF($B$10:B76, $A$11:$A$500), 0)),"")</f>
        <v/>
      </c>
      <c r="C77" s="71" t="str">
        <f>IF(B77="","",COUNTIF('Incident Log'!$C$11:$C$500,B77))</f>
        <v/>
      </c>
      <c r="D77" s="71" t="str">
        <f>IF(B77="","",RANK(C77,$C$11:$C$500)+COUNTIF($C$11:C77,C77)-1)</f>
        <v/>
      </c>
      <c r="E77" s="71" t="str">
        <f t="shared" si="2"/>
        <v/>
      </c>
      <c r="F77" s="61" t="str">
        <f t="shared" si="3"/>
        <v/>
      </c>
      <c r="G77" s="73" t="str">
        <f t="shared" si="4"/>
        <v/>
      </c>
      <c r="H77" s="17"/>
    </row>
    <row r="78" spans="1:8" s="3" customFormat="1" x14ac:dyDescent="0.2">
      <c r="A78" s="60" t="str">
        <f>IF('Incident Log'!C78="","",'Incident Log'!C78)</f>
        <v/>
      </c>
      <c r="B78" s="59" t="str">
        <f t="array" ref="B78">IFERROR(INDEX($A$11:$A$500, MATCH(0, COUNTIF($B$10:B77, $A$11:$A$500), 0)),"")</f>
        <v/>
      </c>
      <c r="C78" s="71" t="str">
        <f>IF(B78="","",COUNTIF('Incident Log'!$C$11:$C$500,B78))</f>
        <v/>
      </c>
      <c r="D78" s="71" t="str">
        <f>IF(B78="","",RANK(C78,$C$11:$C$500)+COUNTIF($C$11:C78,C78)-1)</f>
        <v/>
      </c>
      <c r="E78" s="71" t="str">
        <f t="shared" ref="E78:E141" si="5">IF(B78="","",1+E77)</f>
        <v/>
      </c>
      <c r="F78" s="61" t="str">
        <f t="shared" si="3"/>
        <v/>
      </c>
      <c r="G78" s="73" t="str">
        <f t="shared" si="4"/>
        <v/>
      </c>
      <c r="H78" s="17"/>
    </row>
    <row r="79" spans="1:8" s="3" customFormat="1" x14ac:dyDescent="0.2">
      <c r="A79" s="60" t="str">
        <f>IF('Incident Log'!C79="","",'Incident Log'!C79)</f>
        <v/>
      </c>
      <c r="B79" s="59" t="str">
        <f t="array" ref="B79">IFERROR(INDEX($A$11:$A$500, MATCH(0, COUNTIF($B$10:B78, $A$11:$A$500), 0)),"")</f>
        <v/>
      </c>
      <c r="C79" s="71" t="str">
        <f>IF(B79="","",COUNTIF('Incident Log'!$C$11:$C$500,B79))</f>
        <v/>
      </c>
      <c r="D79" s="71" t="str">
        <f>IF(B79="","",RANK(C79,$C$11:$C$500)+COUNTIF($C$11:C79,C79)-1)</f>
        <v/>
      </c>
      <c r="E79" s="71" t="str">
        <f t="shared" si="5"/>
        <v/>
      </c>
      <c r="F79" s="61" t="str">
        <f t="shared" si="3"/>
        <v/>
      </c>
      <c r="G79" s="73" t="str">
        <f t="shared" si="4"/>
        <v/>
      </c>
      <c r="H79" s="17"/>
    </row>
    <row r="80" spans="1:8" s="3" customFormat="1" x14ac:dyDescent="0.2">
      <c r="A80" s="60" t="str">
        <f>IF('Incident Log'!C80="","",'Incident Log'!C80)</f>
        <v/>
      </c>
      <c r="B80" s="59" t="str">
        <f t="array" ref="B80">IFERROR(INDEX($A$11:$A$500, MATCH(0, COUNTIF($B$10:B79, $A$11:$A$500), 0)),"")</f>
        <v/>
      </c>
      <c r="C80" s="71" t="str">
        <f>IF(B80="","",COUNTIF('Incident Log'!$C$11:$C$500,B80))</f>
        <v/>
      </c>
      <c r="D80" s="71" t="str">
        <f>IF(B80="","",RANK(C80,$C$11:$C$500)+COUNTIF($C$11:C80,C80)-1)</f>
        <v/>
      </c>
      <c r="E80" s="71" t="str">
        <f t="shared" si="5"/>
        <v/>
      </c>
      <c r="F80" s="61" t="str">
        <f t="shared" si="3"/>
        <v/>
      </c>
      <c r="G80" s="73" t="str">
        <f t="shared" si="4"/>
        <v/>
      </c>
      <c r="H80" s="17"/>
    </row>
    <row r="81" spans="1:8" s="3" customFormat="1" x14ac:dyDescent="0.2">
      <c r="A81" s="60" t="str">
        <f>IF('Incident Log'!C81="","",'Incident Log'!C81)</f>
        <v/>
      </c>
      <c r="B81" s="59" t="str">
        <f t="array" ref="B81">IFERROR(INDEX($A$11:$A$500, MATCH(0, COUNTIF($B$10:B80, $A$11:$A$500), 0)),"")</f>
        <v/>
      </c>
      <c r="C81" s="71" t="str">
        <f>IF(B81="","",COUNTIF('Incident Log'!$C$11:$C$500,B81))</f>
        <v/>
      </c>
      <c r="D81" s="71" t="str">
        <f>IF(B81="","",RANK(C81,$C$11:$C$500)+COUNTIF($C$11:C81,C81)-1)</f>
        <v/>
      </c>
      <c r="E81" s="71" t="str">
        <f t="shared" si="5"/>
        <v/>
      </c>
      <c r="F81" s="61" t="str">
        <f t="shared" si="3"/>
        <v/>
      </c>
      <c r="G81" s="73" t="str">
        <f t="shared" si="4"/>
        <v/>
      </c>
      <c r="H81" s="17"/>
    </row>
    <row r="82" spans="1:8" s="3" customFormat="1" x14ac:dyDescent="0.2">
      <c r="A82" s="60" t="str">
        <f>IF('Incident Log'!C82="","",'Incident Log'!C82)</f>
        <v/>
      </c>
      <c r="B82" s="59" t="str">
        <f t="array" ref="B82">IFERROR(INDEX($A$11:$A$500, MATCH(0, COUNTIF($B$10:B81, $A$11:$A$500), 0)),"")</f>
        <v/>
      </c>
      <c r="C82" s="71" t="str">
        <f>IF(B82="","",COUNTIF('Incident Log'!$C$11:$C$500,B82))</f>
        <v/>
      </c>
      <c r="D82" s="71" t="str">
        <f>IF(B82="","",RANK(C82,$C$11:$C$500)+COUNTIF($C$11:C82,C82)-1)</f>
        <v/>
      </c>
      <c r="E82" s="71" t="str">
        <f t="shared" si="5"/>
        <v/>
      </c>
      <c r="F82" s="61" t="str">
        <f t="shared" si="3"/>
        <v/>
      </c>
      <c r="G82" s="73" t="str">
        <f t="shared" si="4"/>
        <v/>
      </c>
      <c r="H82" s="17"/>
    </row>
    <row r="83" spans="1:8" s="3" customFormat="1" x14ac:dyDescent="0.2">
      <c r="A83" s="60" t="str">
        <f>IF('Incident Log'!C83="","",'Incident Log'!C83)</f>
        <v/>
      </c>
      <c r="B83" s="59" t="str">
        <f t="array" ref="B83">IFERROR(INDEX($A$11:$A$500, MATCH(0, COUNTIF($B$10:B82, $A$11:$A$500), 0)),"")</f>
        <v/>
      </c>
      <c r="C83" s="71" t="str">
        <f>IF(B83="","",COUNTIF('Incident Log'!$C$11:$C$500,B83))</f>
        <v/>
      </c>
      <c r="D83" s="71" t="str">
        <f>IF(B83="","",RANK(C83,$C$11:$C$500)+COUNTIF($C$11:C83,C83)-1)</f>
        <v/>
      </c>
      <c r="E83" s="71" t="str">
        <f t="shared" si="5"/>
        <v/>
      </c>
      <c r="F83" s="61" t="str">
        <f t="shared" si="3"/>
        <v/>
      </c>
      <c r="G83" s="73" t="str">
        <f t="shared" si="4"/>
        <v/>
      </c>
      <c r="H83" s="17"/>
    </row>
    <row r="84" spans="1:8" s="3" customFormat="1" x14ac:dyDescent="0.2">
      <c r="A84" s="60" t="str">
        <f>IF('Incident Log'!C84="","",'Incident Log'!C84)</f>
        <v/>
      </c>
      <c r="B84" s="59" t="str">
        <f t="array" ref="B84">IFERROR(INDEX($A$11:$A$500, MATCH(0, COUNTIF($B$10:B83, $A$11:$A$500), 0)),"")</f>
        <v/>
      </c>
      <c r="C84" s="71" t="str">
        <f>IF(B84="","",COUNTIF('Incident Log'!$C$11:$C$500,B84))</f>
        <v/>
      </c>
      <c r="D84" s="71" t="str">
        <f>IF(B84="","",RANK(C84,$C$11:$C$500)+COUNTIF($C$11:C84,C84)-1)</f>
        <v/>
      </c>
      <c r="E84" s="71" t="str">
        <f t="shared" si="5"/>
        <v/>
      </c>
      <c r="F84" s="61" t="str">
        <f t="shared" si="3"/>
        <v/>
      </c>
      <c r="G84" s="73" t="str">
        <f t="shared" si="4"/>
        <v/>
      </c>
      <c r="H84" s="17"/>
    </row>
    <row r="85" spans="1:8" s="3" customFormat="1" x14ac:dyDescent="0.2">
      <c r="A85" s="60" t="str">
        <f>IF('Incident Log'!C85="","",'Incident Log'!C85)</f>
        <v/>
      </c>
      <c r="B85" s="59" t="str">
        <f t="array" ref="B85">IFERROR(INDEX($A$11:$A$500, MATCH(0, COUNTIF($B$10:B84, $A$11:$A$500), 0)),"")</f>
        <v/>
      </c>
      <c r="C85" s="71" t="str">
        <f>IF(B85="","",COUNTIF('Incident Log'!$C$11:$C$500,B85))</f>
        <v/>
      </c>
      <c r="D85" s="71" t="str">
        <f>IF(B85="","",RANK(C85,$C$11:$C$500)+COUNTIF($C$11:C85,C85)-1)</f>
        <v/>
      </c>
      <c r="E85" s="71" t="str">
        <f t="shared" si="5"/>
        <v/>
      </c>
      <c r="F85" s="61" t="str">
        <f t="shared" si="3"/>
        <v/>
      </c>
      <c r="G85" s="73" t="str">
        <f t="shared" si="4"/>
        <v/>
      </c>
      <c r="H85" s="17"/>
    </row>
    <row r="86" spans="1:8" s="3" customFormat="1" x14ac:dyDescent="0.2">
      <c r="A86" s="60" t="str">
        <f>IF('Incident Log'!C86="","",'Incident Log'!C86)</f>
        <v/>
      </c>
      <c r="B86" s="59" t="str">
        <f t="array" ref="B86">IFERROR(INDEX($A$11:$A$500, MATCH(0, COUNTIF($B$10:B85, $A$11:$A$500), 0)),"")</f>
        <v/>
      </c>
      <c r="C86" s="71" t="str">
        <f>IF(B86="","",COUNTIF('Incident Log'!$C$11:$C$500,B86))</f>
        <v/>
      </c>
      <c r="D86" s="71" t="str">
        <f>IF(B86="","",RANK(C86,$C$11:$C$500)+COUNTIF($C$11:C86,C86)-1)</f>
        <v/>
      </c>
      <c r="E86" s="71" t="str">
        <f t="shared" si="5"/>
        <v/>
      </c>
      <c r="F86" s="61" t="str">
        <f t="shared" si="3"/>
        <v/>
      </c>
      <c r="G86" s="73" t="str">
        <f t="shared" si="4"/>
        <v/>
      </c>
      <c r="H86" s="17"/>
    </row>
    <row r="87" spans="1:8" s="3" customFormat="1" x14ac:dyDescent="0.2">
      <c r="A87" s="60" t="str">
        <f>IF('Incident Log'!C87="","",'Incident Log'!C87)</f>
        <v/>
      </c>
      <c r="B87" s="59" t="str">
        <f t="array" ref="B87">IFERROR(INDEX($A$11:$A$500, MATCH(0, COUNTIF($B$10:B86, $A$11:$A$500), 0)),"")</f>
        <v/>
      </c>
      <c r="C87" s="71" t="str">
        <f>IF(B87="","",COUNTIF('Incident Log'!$C$11:$C$500,B87))</f>
        <v/>
      </c>
      <c r="D87" s="71" t="str">
        <f>IF(B87="","",RANK(C87,$C$11:$C$500)+COUNTIF($C$11:C87,C87)-1)</f>
        <v/>
      </c>
      <c r="E87" s="71" t="str">
        <f t="shared" si="5"/>
        <v/>
      </c>
      <c r="F87" s="61" t="str">
        <f t="shared" si="3"/>
        <v/>
      </c>
      <c r="G87" s="73" t="str">
        <f t="shared" si="4"/>
        <v/>
      </c>
      <c r="H87" s="17"/>
    </row>
    <row r="88" spans="1:8" s="3" customFormat="1" x14ac:dyDescent="0.2">
      <c r="A88" s="60" t="str">
        <f>IF('Incident Log'!C88="","",'Incident Log'!C88)</f>
        <v/>
      </c>
      <c r="B88" s="59" t="str">
        <f t="array" ref="B88">IFERROR(INDEX($A$11:$A$500, MATCH(0, COUNTIF($B$10:B87, $A$11:$A$500), 0)),"")</f>
        <v/>
      </c>
      <c r="C88" s="71" t="str">
        <f>IF(B88="","",COUNTIF('Incident Log'!$C$11:$C$500,B88))</f>
        <v/>
      </c>
      <c r="D88" s="71" t="str">
        <f>IF(B88="","",RANK(C88,$C$11:$C$500)+COUNTIF($C$11:C88,C88)-1)</f>
        <v/>
      </c>
      <c r="E88" s="71" t="str">
        <f t="shared" si="5"/>
        <v/>
      </c>
      <c r="F88" s="61" t="str">
        <f t="shared" si="3"/>
        <v/>
      </c>
      <c r="G88" s="73" t="str">
        <f t="shared" si="4"/>
        <v/>
      </c>
      <c r="H88" s="17"/>
    </row>
    <row r="89" spans="1:8" s="3" customFormat="1" x14ac:dyDescent="0.2">
      <c r="A89" s="60" t="str">
        <f>IF('Incident Log'!C89="","",'Incident Log'!C89)</f>
        <v/>
      </c>
      <c r="B89" s="59" t="str">
        <f t="array" ref="B89">IFERROR(INDEX($A$11:$A$500, MATCH(0, COUNTIF($B$10:B88, $A$11:$A$500), 0)),"")</f>
        <v/>
      </c>
      <c r="C89" s="71" t="str">
        <f>IF(B89="","",COUNTIF('Incident Log'!$C$11:$C$500,B89))</f>
        <v/>
      </c>
      <c r="D89" s="71" t="str">
        <f>IF(B89="","",RANK(C89,$C$11:$C$500)+COUNTIF($C$11:C89,C89)-1)</f>
        <v/>
      </c>
      <c r="E89" s="71" t="str">
        <f t="shared" si="5"/>
        <v/>
      </c>
      <c r="F89" s="61" t="str">
        <f t="shared" si="3"/>
        <v/>
      </c>
      <c r="G89" s="73" t="str">
        <f t="shared" si="4"/>
        <v/>
      </c>
      <c r="H89" s="17"/>
    </row>
    <row r="90" spans="1:8" s="3" customFormat="1" x14ac:dyDescent="0.2">
      <c r="A90" s="60" t="str">
        <f>IF('Incident Log'!C90="","",'Incident Log'!C90)</f>
        <v/>
      </c>
      <c r="B90" s="59" t="str">
        <f t="array" ref="B90">IFERROR(INDEX($A$11:$A$500, MATCH(0, COUNTIF($B$10:B89, $A$11:$A$500), 0)),"")</f>
        <v/>
      </c>
      <c r="C90" s="71" t="str">
        <f>IF(B90="","",COUNTIF('Incident Log'!$C$11:$C$500,B90))</f>
        <v/>
      </c>
      <c r="D90" s="71" t="str">
        <f>IF(B90="","",RANK(C90,$C$11:$C$500)+COUNTIF($C$11:C90,C90)-1)</f>
        <v/>
      </c>
      <c r="E90" s="71" t="str">
        <f t="shared" si="5"/>
        <v/>
      </c>
      <c r="F90" s="61" t="str">
        <f t="shared" si="3"/>
        <v/>
      </c>
      <c r="G90" s="73" t="str">
        <f t="shared" si="4"/>
        <v/>
      </c>
      <c r="H90" s="17"/>
    </row>
    <row r="91" spans="1:8" s="3" customFormat="1" x14ac:dyDescent="0.2">
      <c r="A91" s="60" t="str">
        <f>IF('Incident Log'!C91="","",'Incident Log'!C91)</f>
        <v/>
      </c>
      <c r="B91" s="59" t="str">
        <f t="array" ref="B91">IFERROR(INDEX($A$11:$A$500, MATCH(0, COUNTIF($B$10:B90, $A$11:$A$500), 0)),"")</f>
        <v/>
      </c>
      <c r="C91" s="71" t="str">
        <f>IF(B91="","",COUNTIF('Incident Log'!$C$11:$C$500,B91))</f>
        <v/>
      </c>
      <c r="D91" s="71" t="str">
        <f>IF(B91="","",RANK(C91,$C$11:$C$500)+COUNTIF($C$11:C91,C91)-1)</f>
        <v/>
      </c>
      <c r="E91" s="71" t="str">
        <f t="shared" si="5"/>
        <v/>
      </c>
      <c r="F91" s="61" t="str">
        <f t="shared" si="3"/>
        <v/>
      </c>
      <c r="G91" s="73" t="str">
        <f t="shared" si="4"/>
        <v/>
      </c>
      <c r="H91" s="17"/>
    </row>
    <row r="92" spans="1:8" s="3" customFormat="1" x14ac:dyDescent="0.2">
      <c r="A92" s="60" t="str">
        <f>IF('Incident Log'!C92="","",'Incident Log'!C92)</f>
        <v/>
      </c>
      <c r="B92" s="59" t="str">
        <f t="array" ref="B92">IFERROR(INDEX($A$11:$A$500, MATCH(0, COUNTIF($B$10:B91, $A$11:$A$500), 0)),"")</f>
        <v/>
      </c>
      <c r="C92" s="71" t="str">
        <f>IF(B92="","",COUNTIF('Incident Log'!$C$11:$C$500,B92))</f>
        <v/>
      </c>
      <c r="D92" s="71" t="str">
        <f>IF(B92="","",RANK(C92,$C$11:$C$500)+COUNTIF($C$11:C92,C92)-1)</f>
        <v/>
      </c>
      <c r="E92" s="71" t="str">
        <f t="shared" si="5"/>
        <v/>
      </c>
      <c r="F92" s="61" t="str">
        <f t="shared" si="3"/>
        <v/>
      </c>
      <c r="G92" s="73" t="str">
        <f t="shared" si="4"/>
        <v/>
      </c>
      <c r="H92" s="17"/>
    </row>
    <row r="93" spans="1:8" s="3" customFormat="1" x14ac:dyDescent="0.2">
      <c r="A93" s="60" t="str">
        <f>IF('Incident Log'!C93="","",'Incident Log'!C93)</f>
        <v/>
      </c>
      <c r="B93" s="59" t="str">
        <f t="array" ref="B93">IFERROR(INDEX($A$11:$A$500, MATCH(0, COUNTIF($B$10:B92, $A$11:$A$500), 0)),"")</f>
        <v/>
      </c>
      <c r="C93" s="71" t="str">
        <f>IF(B93="","",COUNTIF('Incident Log'!$C$11:$C$500,B93))</f>
        <v/>
      </c>
      <c r="D93" s="71" t="str">
        <f>IF(B93="","",RANK(C93,$C$11:$C$500)+COUNTIF($C$11:C93,C93)-1)</f>
        <v/>
      </c>
      <c r="E93" s="71" t="str">
        <f t="shared" si="5"/>
        <v/>
      </c>
      <c r="F93" s="61" t="str">
        <f t="shared" si="3"/>
        <v/>
      </c>
      <c r="G93" s="73" t="str">
        <f t="shared" si="4"/>
        <v/>
      </c>
      <c r="H93" s="17"/>
    </row>
    <row r="94" spans="1:8" s="3" customFormat="1" x14ac:dyDescent="0.2">
      <c r="A94" s="60" t="str">
        <f>IF('Incident Log'!C94="","",'Incident Log'!C94)</f>
        <v/>
      </c>
      <c r="B94" s="59" t="str">
        <f t="array" ref="B94">IFERROR(INDEX($A$11:$A$500, MATCH(0, COUNTIF($B$10:B93, $A$11:$A$500), 0)),"")</f>
        <v/>
      </c>
      <c r="C94" s="71" t="str">
        <f>IF(B94="","",COUNTIF('Incident Log'!$C$11:$C$500,B94))</f>
        <v/>
      </c>
      <c r="D94" s="71" t="str">
        <f>IF(B94="","",RANK(C94,$C$11:$C$500)+COUNTIF($C$11:C94,C94)-1)</f>
        <v/>
      </c>
      <c r="E94" s="71" t="str">
        <f t="shared" si="5"/>
        <v/>
      </c>
      <c r="F94" s="61" t="str">
        <f t="shared" si="3"/>
        <v/>
      </c>
      <c r="G94" s="73" t="str">
        <f t="shared" si="4"/>
        <v/>
      </c>
      <c r="H94" s="17"/>
    </row>
    <row r="95" spans="1:8" s="3" customFormat="1" x14ac:dyDescent="0.2">
      <c r="A95" s="60" t="str">
        <f>IF('Incident Log'!C95="","",'Incident Log'!C95)</f>
        <v/>
      </c>
      <c r="B95" s="59" t="str">
        <f t="array" ref="B95">IFERROR(INDEX($A$11:$A$500, MATCH(0, COUNTIF($B$10:B94, $A$11:$A$500), 0)),"")</f>
        <v/>
      </c>
      <c r="C95" s="71" t="str">
        <f>IF(B95="","",COUNTIF('Incident Log'!$C$11:$C$500,B95))</f>
        <v/>
      </c>
      <c r="D95" s="71" t="str">
        <f>IF(B95="","",RANK(C95,$C$11:$C$500)+COUNTIF($C$11:C95,C95)-1)</f>
        <v/>
      </c>
      <c r="E95" s="71" t="str">
        <f t="shared" si="5"/>
        <v/>
      </c>
      <c r="F95" s="61" t="str">
        <f t="shared" si="3"/>
        <v/>
      </c>
      <c r="G95" s="73" t="str">
        <f t="shared" si="4"/>
        <v/>
      </c>
      <c r="H95" s="17"/>
    </row>
    <row r="96" spans="1:8" s="3" customFormat="1" x14ac:dyDescent="0.2">
      <c r="A96" s="60" t="str">
        <f>IF('Incident Log'!C96="","",'Incident Log'!C96)</f>
        <v/>
      </c>
      <c r="B96" s="59" t="str">
        <f t="array" ref="B96">IFERROR(INDEX($A$11:$A$500, MATCH(0, COUNTIF($B$10:B95, $A$11:$A$500), 0)),"")</f>
        <v/>
      </c>
      <c r="C96" s="71" t="str">
        <f>IF(B96="","",COUNTIF('Incident Log'!$C$11:$C$500,B96))</f>
        <v/>
      </c>
      <c r="D96" s="71" t="str">
        <f>IF(B96="","",RANK(C96,$C$11:$C$500)+COUNTIF($C$11:C96,C96)-1)</f>
        <v/>
      </c>
      <c r="E96" s="71" t="str">
        <f t="shared" si="5"/>
        <v/>
      </c>
      <c r="F96" s="61" t="str">
        <f t="shared" si="3"/>
        <v/>
      </c>
      <c r="G96" s="73" t="str">
        <f t="shared" si="4"/>
        <v/>
      </c>
      <c r="H96" s="17"/>
    </row>
    <row r="97" spans="1:8" s="3" customFormat="1" x14ac:dyDescent="0.2">
      <c r="A97" s="60" t="str">
        <f>IF('Incident Log'!C97="","",'Incident Log'!C97)</f>
        <v/>
      </c>
      <c r="B97" s="59" t="str">
        <f t="array" ref="B97">IFERROR(INDEX($A$11:$A$500, MATCH(0, COUNTIF($B$10:B96, $A$11:$A$500), 0)),"")</f>
        <v/>
      </c>
      <c r="C97" s="71" t="str">
        <f>IF(B97="","",COUNTIF('Incident Log'!$C$11:$C$500,B97))</f>
        <v/>
      </c>
      <c r="D97" s="71" t="str">
        <f>IF(B97="","",RANK(C97,$C$11:$C$500)+COUNTIF($C$11:C97,C97)-1)</f>
        <v/>
      </c>
      <c r="E97" s="71" t="str">
        <f t="shared" si="5"/>
        <v/>
      </c>
      <c r="F97" s="61" t="str">
        <f t="shared" si="3"/>
        <v/>
      </c>
      <c r="G97" s="73" t="str">
        <f t="shared" si="4"/>
        <v/>
      </c>
      <c r="H97" s="17"/>
    </row>
    <row r="98" spans="1:8" s="3" customFormat="1" x14ac:dyDescent="0.2">
      <c r="A98" s="60" t="str">
        <f>IF('Incident Log'!C98="","",'Incident Log'!C98)</f>
        <v/>
      </c>
      <c r="B98" s="59" t="str">
        <f t="array" ref="B98">IFERROR(INDEX($A$11:$A$500, MATCH(0, COUNTIF($B$10:B97, $A$11:$A$500), 0)),"")</f>
        <v/>
      </c>
      <c r="C98" s="71" t="str">
        <f>IF(B98="","",COUNTIF('Incident Log'!$C$11:$C$500,B98))</f>
        <v/>
      </c>
      <c r="D98" s="71" t="str">
        <f>IF(B98="","",RANK(C98,$C$11:$C$500)+COUNTIF($C$11:C98,C98)-1)</f>
        <v/>
      </c>
      <c r="E98" s="71" t="str">
        <f t="shared" si="5"/>
        <v/>
      </c>
      <c r="F98" s="61" t="str">
        <f t="shared" si="3"/>
        <v/>
      </c>
      <c r="G98" s="73" t="str">
        <f t="shared" si="4"/>
        <v/>
      </c>
      <c r="H98" s="17"/>
    </row>
    <row r="99" spans="1:8" s="3" customFormat="1" x14ac:dyDescent="0.2">
      <c r="A99" s="60" t="str">
        <f>IF('Incident Log'!C99="","",'Incident Log'!C99)</f>
        <v/>
      </c>
      <c r="B99" s="59" t="str">
        <f t="array" ref="B99">IFERROR(INDEX($A$11:$A$500, MATCH(0, COUNTIF($B$10:B98, $A$11:$A$500), 0)),"")</f>
        <v/>
      </c>
      <c r="C99" s="71" t="str">
        <f>IF(B99="","",COUNTIF('Incident Log'!$C$11:$C$500,B99))</f>
        <v/>
      </c>
      <c r="D99" s="71" t="str">
        <f>IF(B99="","",RANK(C99,$C$11:$C$500)+COUNTIF($C$11:C99,C99)-1)</f>
        <v/>
      </c>
      <c r="E99" s="71" t="str">
        <f t="shared" si="5"/>
        <v/>
      </c>
      <c r="F99" s="61" t="str">
        <f t="shared" si="3"/>
        <v/>
      </c>
      <c r="G99" s="73" t="str">
        <f t="shared" si="4"/>
        <v/>
      </c>
      <c r="H99" s="17"/>
    </row>
    <row r="100" spans="1:8" s="3" customFormat="1" x14ac:dyDescent="0.2">
      <c r="A100" s="60" t="str">
        <f>IF('Incident Log'!C100="","",'Incident Log'!C100)</f>
        <v/>
      </c>
      <c r="B100" s="59" t="str">
        <f t="array" ref="B100">IFERROR(INDEX($A$11:$A$500, MATCH(0, COUNTIF($B$10:B99, $A$11:$A$500), 0)),"")</f>
        <v/>
      </c>
      <c r="C100" s="71" t="str">
        <f>IF(B100="","",COUNTIF('Incident Log'!$C$11:$C$500,B100))</f>
        <v/>
      </c>
      <c r="D100" s="71" t="str">
        <f>IF(B100="","",RANK(C100,$C$11:$C$500)+COUNTIF($C$11:C100,C100)-1)</f>
        <v/>
      </c>
      <c r="E100" s="71" t="str">
        <f t="shared" si="5"/>
        <v/>
      </c>
      <c r="F100" s="61" t="str">
        <f t="shared" si="3"/>
        <v/>
      </c>
      <c r="G100" s="73" t="str">
        <f t="shared" si="4"/>
        <v/>
      </c>
      <c r="H100" s="17"/>
    </row>
    <row r="101" spans="1:8" s="3" customFormat="1" x14ac:dyDescent="0.2">
      <c r="A101" s="60" t="str">
        <f>IF('Incident Log'!C101="","",'Incident Log'!C101)</f>
        <v/>
      </c>
      <c r="B101" s="59" t="str">
        <f t="array" ref="B101">IFERROR(INDEX($A$11:$A$500, MATCH(0, COUNTIF($B$10:B100, $A$11:$A$500), 0)),"")</f>
        <v/>
      </c>
      <c r="C101" s="71" t="str">
        <f>IF(B101="","",COUNTIF('Incident Log'!$C$11:$C$500,B101))</f>
        <v/>
      </c>
      <c r="D101" s="71" t="str">
        <f>IF(B101="","",RANK(C101,$C$11:$C$500)+COUNTIF($C$11:C101,C101)-1)</f>
        <v/>
      </c>
      <c r="E101" s="71" t="str">
        <f t="shared" si="5"/>
        <v/>
      </c>
      <c r="F101" s="61" t="str">
        <f t="shared" si="3"/>
        <v/>
      </c>
      <c r="G101" s="73" t="str">
        <f t="shared" si="4"/>
        <v/>
      </c>
      <c r="H101" s="17"/>
    </row>
    <row r="102" spans="1:8" s="3" customFormat="1" x14ac:dyDescent="0.2">
      <c r="A102" s="60" t="str">
        <f>IF('Incident Log'!C102="","",'Incident Log'!C102)</f>
        <v/>
      </c>
      <c r="B102" s="59" t="str">
        <f t="array" ref="B102">IFERROR(INDEX($A$11:$A$500, MATCH(0, COUNTIF($B$10:B101, $A$11:$A$500), 0)),"")</f>
        <v/>
      </c>
      <c r="C102" s="71" t="str">
        <f>IF(B102="","",COUNTIF('Incident Log'!$C$11:$C$500,B102))</f>
        <v/>
      </c>
      <c r="D102" s="71" t="str">
        <f>IF(B102="","",RANK(C102,$C$11:$C$500)+COUNTIF($C$11:C102,C102)-1)</f>
        <v/>
      </c>
      <c r="E102" s="71" t="str">
        <f t="shared" si="5"/>
        <v/>
      </c>
      <c r="F102" s="61" t="str">
        <f t="shared" si="3"/>
        <v/>
      </c>
      <c r="G102" s="73" t="str">
        <f t="shared" si="4"/>
        <v/>
      </c>
      <c r="H102" s="17"/>
    </row>
    <row r="103" spans="1:8" s="3" customFormat="1" x14ac:dyDescent="0.2">
      <c r="A103" s="60" t="str">
        <f>IF('Incident Log'!C103="","",'Incident Log'!C103)</f>
        <v/>
      </c>
      <c r="B103" s="59" t="str">
        <f t="array" ref="B103">IFERROR(INDEX($A$11:$A$500, MATCH(0, COUNTIF($B$10:B102, $A$11:$A$500), 0)),"")</f>
        <v/>
      </c>
      <c r="C103" s="71" t="str">
        <f>IF(B103="","",COUNTIF('Incident Log'!$C$11:$C$500,B103))</f>
        <v/>
      </c>
      <c r="D103" s="71" t="str">
        <f>IF(B103="","",RANK(C103,$C$11:$C$500)+COUNTIF($C$11:C103,C103)-1)</f>
        <v/>
      </c>
      <c r="E103" s="71" t="str">
        <f t="shared" si="5"/>
        <v/>
      </c>
      <c r="F103" s="61" t="str">
        <f t="shared" si="3"/>
        <v/>
      </c>
      <c r="G103" s="73" t="str">
        <f t="shared" si="4"/>
        <v/>
      </c>
      <c r="H103" s="17"/>
    </row>
    <row r="104" spans="1:8" s="3" customFormat="1" x14ac:dyDescent="0.2">
      <c r="A104" s="60" t="str">
        <f>IF('Incident Log'!C104="","",'Incident Log'!C104)</f>
        <v/>
      </c>
      <c r="B104" s="59" t="str">
        <f t="array" ref="B104">IFERROR(INDEX($A$11:$A$500, MATCH(0, COUNTIF($B$10:B103, $A$11:$A$500), 0)),"")</f>
        <v/>
      </c>
      <c r="C104" s="71" t="str">
        <f>IF(B104="","",COUNTIF('Incident Log'!$C$11:$C$500,B104))</f>
        <v/>
      </c>
      <c r="D104" s="71" t="str">
        <f>IF(B104="","",RANK(C104,$C$11:$C$500)+COUNTIF($C$11:C104,C104)-1)</f>
        <v/>
      </c>
      <c r="E104" s="71" t="str">
        <f t="shared" si="5"/>
        <v/>
      </c>
      <c r="F104" s="61" t="str">
        <f t="shared" si="3"/>
        <v/>
      </c>
      <c r="G104" s="73" t="str">
        <f t="shared" si="4"/>
        <v/>
      </c>
      <c r="H104" s="17"/>
    </row>
    <row r="105" spans="1:8" s="3" customFormat="1" x14ac:dyDescent="0.2">
      <c r="A105" s="60" t="str">
        <f>IF('Incident Log'!C105="","",'Incident Log'!C105)</f>
        <v/>
      </c>
      <c r="B105" s="59" t="str">
        <f t="array" ref="B105">IFERROR(INDEX($A$11:$A$500, MATCH(0, COUNTIF($B$10:B104, $A$11:$A$500), 0)),"")</f>
        <v/>
      </c>
      <c r="C105" s="71" t="str">
        <f>IF(B105="","",COUNTIF('Incident Log'!$C$11:$C$500,B105))</f>
        <v/>
      </c>
      <c r="D105" s="71" t="str">
        <f>IF(B105="","",RANK(C105,$C$11:$C$500)+COUNTIF($C$11:C105,C105)-1)</f>
        <v/>
      </c>
      <c r="E105" s="71" t="str">
        <f t="shared" si="5"/>
        <v/>
      </c>
      <c r="F105" s="61" t="str">
        <f t="shared" si="3"/>
        <v/>
      </c>
      <c r="G105" s="73" t="str">
        <f t="shared" si="4"/>
        <v/>
      </c>
      <c r="H105" s="17"/>
    </row>
    <row r="106" spans="1:8" s="3" customFormat="1" x14ac:dyDescent="0.2">
      <c r="A106" s="60" t="str">
        <f>IF('Incident Log'!C106="","",'Incident Log'!C106)</f>
        <v/>
      </c>
      <c r="B106" s="59" t="str">
        <f t="array" ref="B106">IFERROR(INDEX($A$11:$A$500, MATCH(0, COUNTIF($B$10:B105, $A$11:$A$500), 0)),"")</f>
        <v/>
      </c>
      <c r="C106" s="71" t="str">
        <f>IF(B106="","",COUNTIF('Incident Log'!$C$11:$C$500,B106))</f>
        <v/>
      </c>
      <c r="D106" s="71" t="str">
        <f>IF(B106="","",RANK(C106,$C$11:$C$500)+COUNTIF($C$11:C106,C106)-1)</f>
        <v/>
      </c>
      <c r="E106" s="71" t="str">
        <f t="shared" si="5"/>
        <v/>
      </c>
      <c r="F106" s="61" t="str">
        <f t="shared" si="3"/>
        <v/>
      </c>
      <c r="G106" s="73" t="str">
        <f t="shared" si="4"/>
        <v/>
      </c>
      <c r="H106" s="17"/>
    </row>
    <row r="107" spans="1:8" s="3" customFormat="1" x14ac:dyDescent="0.2">
      <c r="A107" s="60" t="str">
        <f>IF('Incident Log'!C107="","",'Incident Log'!C107)</f>
        <v/>
      </c>
      <c r="B107" s="59" t="str">
        <f t="array" ref="B107">IFERROR(INDEX($A$11:$A$500, MATCH(0, COUNTIF($B$10:B106, $A$11:$A$500), 0)),"")</f>
        <v/>
      </c>
      <c r="C107" s="71" t="str">
        <f>IF(B107="","",COUNTIF('Incident Log'!$C$11:$C$500,B107))</f>
        <v/>
      </c>
      <c r="D107" s="71" t="str">
        <f>IF(B107="","",RANK(C107,$C$11:$C$500)+COUNTIF($C$11:C107,C107)-1)</f>
        <v/>
      </c>
      <c r="E107" s="71" t="str">
        <f t="shared" si="5"/>
        <v/>
      </c>
      <c r="F107" s="61" t="str">
        <f t="shared" si="3"/>
        <v/>
      </c>
      <c r="G107" s="73" t="str">
        <f t="shared" si="4"/>
        <v/>
      </c>
      <c r="H107" s="17"/>
    </row>
    <row r="108" spans="1:8" s="3" customFormat="1" x14ac:dyDescent="0.2">
      <c r="A108" s="60" t="str">
        <f>IF('Incident Log'!C108="","",'Incident Log'!C108)</f>
        <v/>
      </c>
      <c r="B108" s="59" t="str">
        <f t="array" ref="B108">IFERROR(INDEX($A$11:$A$500, MATCH(0, COUNTIF($B$10:B107, $A$11:$A$500), 0)),"")</f>
        <v/>
      </c>
      <c r="C108" s="71" t="str">
        <f>IF(B108="","",COUNTIF('Incident Log'!$C$11:$C$500,B108))</f>
        <v/>
      </c>
      <c r="D108" s="71" t="str">
        <f>IF(B108="","",RANK(C108,$C$11:$C$500)+COUNTIF($C$11:C108,C108)-1)</f>
        <v/>
      </c>
      <c r="E108" s="71" t="str">
        <f t="shared" si="5"/>
        <v/>
      </c>
      <c r="F108" s="61" t="str">
        <f t="shared" si="3"/>
        <v/>
      </c>
      <c r="G108" s="73" t="str">
        <f t="shared" si="4"/>
        <v/>
      </c>
      <c r="H108" s="17"/>
    </row>
    <row r="109" spans="1:8" s="3" customFormat="1" x14ac:dyDescent="0.2">
      <c r="A109" s="60" t="str">
        <f>IF('Incident Log'!C109="","",'Incident Log'!C109)</f>
        <v/>
      </c>
      <c r="B109" s="59" t="str">
        <f t="array" ref="B109">IFERROR(INDEX($A$11:$A$500, MATCH(0, COUNTIF($B$10:B108, $A$11:$A$500), 0)),"")</f>
        <v/>
      </c>
      <c r="C109" s="71" t="str">
        <f>IF(B109="","",COUNTIF('Incident Log'!$C$11:$C$500,B109))</f>
        <v/>
      </c>
      <c r="D109" s="71" t="str">
        <f>IF(B109="","",RANK(C109,$C$11:$C$500)+COUNTIF($C$11:C109,C109)-1)</f>
        <v/>
      </c>
      <c r="E109" s="71" t="str">
        <f t="shared" si="5"/>
        <v/>
      </c>
      <c r="F109" s="61" t="str">
        <f t="shared" si="3"/>
        <v/>
      </c>
      <c r="G109" s="73" t="str">
        <f t="shared" si="4"/>
        <v/>
      </c>
      <c r="H109" s="17"/>
    </row>
    <row r="110" spans="1:8" s="3" customFormat="1" x14ac:dyDescent="0.2">
      <c r="A110" s="60" t="str">
        <f>IF('Incident Log'!C110="","",'Incident Log'!C110)</f>
        <v/>
      </c>
      <c r="B110" s="59" t="str">
        <f t="array" ref="B110">IFERROR(INDEX($A$11:$A$500, MATCH(0, COUNTIF($B$10:B109, $A$11:$A$500), 0)),"")</f>
        <v/>
      </c>
      <c r="C110" s="71" t="str">
        <f>IF(B110="","",COUNTIF('Incident Log'!$C$11:$C$500,B110))</f>
        <v/>
      </c>
      <c r="D110" s="71" t="str">
        <f>IF(B110="","",RANK(C110,$C$11:$C$500)+COUNTIF($C$11:C110,C110)-1)</f>
        <v/>
      </c>
      <c r="E110" s="71" t="str">
        <f t="shared" si="5"/>
        <v/>
      </c>
      <c r="F110" s="61" t="str">
        <f t="shared" si="3"/>
        <v/>
      </c>
      <c r="G110" s="73" t="str">
        <f t="shared" si="4"/>
        <v/>
      </c>
      <c r="H110" s="17"/>
    </row>
    <row r="111" spans="1:8" s="3" customFormat="1" x14ac:dyDescent="0.2">
      <c r="A111" s="60" t="str">
        <f>IF('Incident Log'!C111="","",'Incident Log'!C111)</f>
        <v/>
      </c>
      <c r="B111" s="59" t="str">
        <f t="array" ref="B111">IFERROR(INDEX($A$11:$A$500, MATCH(0, COUNTIF($B$10:B110, $A$11:$A$500), 0)),"")</f>
        <v/>
      </c>
      <c r="C111" s="71" t="str">
        <f>IF(B111="","",COUNTIF('Incident Log'!$C$11:$C$500,B111))</f>
        <v/>
      </c>
      <c r="D111" s="71" t="str">
        <f>IF(B111="","",RANK(C111,$C$11:$C$500)+COUNTIF($C$11:C111,C111)-1)</f>
        <v/>
      </c>
      <c r="E111" s="71" t="str">
        <f t="shared" si="5"/>
        <v/>
      </c>
      <c r="F111" s="61" t="str">
        <f t="shared" si="3"/>
        <v/>
      </c>
      <c r="G111" s="73" t="str">
        <f t="shared" si="4"/>
        <v/>
      </c>
      <c r="H111" s="17"/>
    </row>
    <row r="112" spans="1:8" s="3" customFormat="1" x14ac:dyDescent="0.2">
      <c r="A112" s="60" t="str">
        <f>IF('Incident Log'!C112="","",'Incident Log'!C112)</f>
        <v/>
      </c>
      <c r="B112" s="59" t="str">
        <f t="array" ref="B112">IFERROR(INDEX($A$11:$A$500, MATCH(0, COUNTIF($B$10:B111, $A$11:$A$500), 0)),"")</f>
        <v/>
      </c>
      <c r="C112" s="71" t="str">
        <f>IF(B112="","",COUNTIF('Incident Log'!$C$11:$C$500,B112))</f>
        <v/>
      </c>
      <c r="D112" s="71" t="str">
        <f>IF(B112="","",RANK(C112,$C$11:$C$500)+COUNTIF($C$11:C112,C112)-1)</f>
        <v/>
      </c>
      <c r="E112" s="71" t="str">
        <f t="shared" si="5"/>
        <v/>
      </c>
      <c r="F112" s="61" t="str">
        <f t="shared" si="3"/>
        <v/>
      </c>
      <c r="G112" s="73" t="str">
        <f t="shared" si="4"/>
        <v/>
      </c>
      <c r="H112" s="17"/>
    </row>
    <row r="113" spans="1:8" s="3" customFormat="1" x14ac:dyDescent="0.2">
      <c r="A113" s="60" t="str">
        <f>IF('Incident Log'!C113="","",'Incident Log'!C113)</f>
        <v/>
      </c>
      <c r="B113" s="59" t="str">
        <f t="array" ref="B113">IFERROR(INDEX($A$11:$A$500, MATCH(0, COUNTIF($B$10:B112, $A$11:$A$500), 0)),"")</f>
        <v/>
      </c>
      <c r="C113" s="71" t="str">
        <f>IF(B113="","",COUNTIF('Incident Log'!$C$11:$C$500,B113))</f>
        <v/>
      </c>
      <c r="D113" s="71" t="str">
        <f>IF(B113="","",RANK(C113,$C$11:$C$500)+COUNTIF($C$11:C113,C113)-1)</f>
        <v/>
      </c>
      <c r="E113" s="71" t="str">
        <f t="shared" si="5"/>
        <v/>
      </c>
      <c r="F113" s="61" t="str">
        <f t="shared" si="3"/>
        <v/>
      </c>
      <c r="G113" s="73" t="str">
        <f t="shared" si="4"/>
        <v/>
      </c>
      <c r="H113" s="17"/>
    </row>
    <row r="114" spans="1:8" s="3" customFormat="1" x14ac:dyDescent="0.2">
      <c r="A114" s="60" t="str">
        <f>IF('Incident Log'!C114="","",'Incident Log'!C114)</f>
        <v/>
      </c>
      <c r="B114" s="59" t="str">
        <f t="array" ref="B114">IFERROR(INDEX($A$11:$A$500, MATCH(0, COUNTIF($B$10:B113, $A$11:$A$500), 0)),"")</f>
        <v/>
      </c>
      <c r="C114" s="71" t="str">
        <f>IF(B114="","",COUNTIF('Incident Log'!$C$11:$C$500,B114))</f>
        <v/>
      </c>
      <c r="D114" s="71" t="str">
        <f>IF(B114="","",RANK(C114,$C$11:$C$500)+COUNTIF($C$11:C114,C114)-1)</f>
        <v/>
      </c>
      <c r="E114" s="71" t="str">
        <f t="shared" si="5"/>
        <v/>
      </c>
      <c r="F114" s="61" t="str">
        <f t="shared" si="3"/>
        <v/>
      </c>
      <c r="G114" s="73" t="str">
        <f t="shared" si="4"/>
        <v/>
      </c>
      <c r="H114" s="17"/>
    </row>
    <row r="115" spans="1:8" s="3" customFormat="1" x14ac:dyDescent="0.2">
      <c r="A115" s="60" t="str">
        <f>IF('Incident Log'!C115="","",'Incident Log'!C115)</f>
        <v/>
      </c>
      <c r="B115" s="59" t="str">
        <f t="array" ref="B115">IFERROR(INDEX($A$11:$A$500, MATCH(0, COUNTIF($B$10:B114, $A$11:$A$500), 0)),"")</f>
        <v/>
      </c>
      <c r="C115" s="71" t="str">
        <f>IF(B115="","",COUNTIF('Incident Log'!$C$11:$C$500,B115))</f>
        <v/>
      </c>
      <c r="D115" s="71" t="str">
        <f>IF(B115="","",RANK(C115,$C$11:$C$500)+COUNTIF($C$11:C115,C115)-1)</f>
        <v/>
      </c>
      <c r="E115" s="71" t="str">
        <f t="shared" si="5"/>
        <v/>
      </c>
      <c r="F115" s="61" t="str">
        <f t="shared" si="3"/>
        <v/>
      </c>
      <c r="G115" s="73" t="str">
        <f t="shared" si="4"/>
        <v/>
      </c>
      <c r="H115" s="17"/>
    </row>
    <row r="116" spans="1:8" s="3" customFormat="1" x14ac:dyDescent="0.2">
      <c r="A116" s="60" t="str">
        <f>IF('Incident Log'!C116="","",'Incident Log'!C116)</f>
        <v/>
      </c>
      <c r="B116" s="59" t="str">
        <f t="array" ref="B116">IFERROR(INDEX($A$11:$A$500, MATCH(0, COUNTIF($B$10:B115, $A$11:$A$500), 0)),"")</f>
        <v/>
      </c>
      <c r="C116" s="71" t="str">
        <f>IF(B116="","",COUNTIF('Incident Log'!$C$11:$C$500,B116))</f>
        <v/>
      </c>
      <c r="D116" s="71" t="str">
        <f>IF(B116="","",RANK(C116,$C$11:$C$500)+COUNTIF($C$11:C116,C116)-1)</f>
        <v/>
      </c>
      <c r="E116" s="71" t="str">
        <f t="shared" si="5"/>
        <v/>
      </c>
      <c r="F116" s="61" t="str">
        <f t="shared" si="3"/>
        <v/>
      </c>
      <c r="G116" s="73" t="str">
        <f t="shared" si="4"/>
        <v/>
      </c>
      <c r="H116" s="17"/>
    </row>
    <row r="117" spans="1:8" s="3" customFormat="1" x14ac:dyDescent="0.2">
      <c r="A117" s="60" t="str">
        <f>IF('Incident Log'!C117="","",'Incident Log'!C117)</f>
        <v/>
      </c>
      <c r="B117" s="59" t="str">
        <f t="array" ref="B117">IFERROR(INDEX($A$11:$A$500, MATCH(0, COUNTIF($B$10:B116, $A$11:$A$500), 0)),"")</f>
        <v/>
      </c>
      <c r="C117" s="71" t="str">
        <f>IF(B117="","",COUNTIF('Incident Log'!$C$11:$C$500,B117))</f>
        <v/>
      </c>
      <c r="D117" s="71" t="str">
        <f>IF(B117="","",RANK(C117,$C$11:$C$500)+COUNTIF($C$11:C117,C117)-1)</f>
        <v/>
      </c>
      <c r="E117" s="71" t="str">
        <f t="shared" si="5"/>
        <v/>
      </c>
      <c r="F117" s="61" t="str">
        <f t="shared" si="3"/>
        <v/>
      </c>
      <c r="G117" s="73" t="str">
        <f t="shared" si="4"/>
        <v/>
      </c>
      <c r="H117" s="17"/>
    </row>
    <row r="118" spans="1:8" s="3" customFormat="1" x14ac:dyDescent="0.2">
      <c r="A118" s="60" t="str">
        <f>IF('Incident Log'!C118="","",'Incident Log'!C118)</f>
        <v/>
      </c>
      <c r="B118" s="59" t="str">
        <f t="array" ref="B118">IFERROR(INDEX($A$11:$A$500, MATCH(0, COUNTIF($B$10:B117, $A$11:$A$500), 0)),"")</f>
        <v/>
      </c>
      <c r="C118" s="71" t="str">
        <f>IF(B118="","",COUNTIF('Incident Log'!$C$11:$C$500,B118))</f>
        <v/>
      </c>
      <c r="D118" s="71" t="str">
        <f>IF(B118="","",RANK(C118,$C$11:$C$500)+COUNTIF($C$11:C118,C118)-1)</f>
        <v/>
      </c>
      <c r="E118" s="71" t="str">
        <f t="shared" si="5"/>
        <v/>
      </c>
      <c r="F118" s="61" t="str">
        <f t="shared" si="3"/>
        <v/>
      </c>
      <c r="G118" s="73" t="str">
        <f t="shared" si="4"/>
        <v/>
      </c>
      <c r="H118" s="17"/>
    </row>
    <row r="119" spans="1:8" s="3" customFormat="1" x14ac:dyDescent="0.2">
      <c r="A119" s="60" t="str">
        <f>IF('Incident Log'!C119="","",'Incident Log'!C119)</f>
        <v/>
      </c>
      <c r="B119" s="59" t="str">
        <f t="array" ref="B119">IFERROR(INDEX($A$11:$A$500, MATCH(0, COUNTIF($B$10:B118, $A$11:$A$500), 0)),"")</f>
        <v/>
      </c>
      <c r="C119" s="71" t="str">
        <f>IF(B119="","",COUNTIF('Incident Log'!$C$11:$C$500,B119))</f>
        <v/>
      </c>
      <c r="D119" s="71" t="str">
        <f>IF(B119="","",RANK(C119,$C$11:$C$500)+COUNTIF($C$11:C119,C119)-1)</f>
        <v/>
      </c>
      <c r="E119" s="71" t="str">
        <f t="shared" si="5"/>
        <v/>
      </c>
      <c r="F119" s="61" t="str">
        <f t="shared" si="3"/>
        <v/>
      </c>
      <c r="G119" s="73" t="str">
        <f t="shared" si="4"/>
        <v/>
      </c>
      <c r="H119" s="17"/>
    </row>
    <row r="120" spans="1:8" s="3" customFormat="1" x14ac:dyDescent="0.2">
      <c r="A120" s="60" t="str">
        <f>IF('Incident Log'!C120="","",'Incident Log'!C120)</f>
        <v/>
      </c>
      <c r="B120" s="59" t="str">
        <f t="array" ref="B120">IFERROR(INDEX($A$11:$A$500, MATCH(0, COUNTIF($B$10:B119, $A$11:$A$500), 0)),"")</f>
        <v/>
      </c>
      <c r="C120" s="71" t="str">
        <f>IF(B120="","",COUNTIF('Incident Log'!$C$11:$C$500,B120))</f>
        <v/>
      </c>
      <c r="D120" s="71" t="str">
        <f>IF(B120="","",RANK(C120,$C$11:$C$500)+COUNTIF($C$11:C120,C120)-1)</f>
        <v/>
      </c>
      <c r="E120" s="71" t="str">
        <f t="shared" si="5"/>
        <v/>
      </c>
      <c r="F120" s="61" t="str">
        <f t="shared" si="3"/>
        <v/>
      </c>
      <c r="G120" s="73" t="str">
        <f t="shared" si="4"/>
        <v/>
      </c>
      <c r="H120" s="17"/>
    </row>
    <row r="121" spans="1:8" s="3" customFormat="1" x14ac:dyDescent="0.2">
      <c r="A121" s="60" t="str">
        <f>IF('Incident Log'!C121="","",'Incident Log'!C121)</f>
        <v/>
      </c>
      <c r="B121" s="59" t="str">
        <f t="array" ref="B121">IFERROR(INDEX($A$11:$A$500, MATCH(0, COUNTIF($B$10:B120, $A$11:$A$500), 0)),"")</f>
        <v/>
      </c>
      <c r="C121" s="71" t="str">
        <f>IF(B121="","",COUNTIF('Incident Log'!$C$11:$C$500,B121))</f>
        <v/>
      </c>
      <c r="D121" s="71" t="str">
        <f>IF(B121="","",RANK(C121,$C$11:$C$500)+COUNTIF($C$11:C121,C121)-1)</f>
        <v/>
      </c>
      <c r="E121" s="71" t="str">
        <f t="shared" si="5"/>
        <v/>
      </c>
      <c r="F121" s="61" t="str">
        <f t="shared" si="3"/>
        <v/>
      </c>
      <c r="G121" s="73" t="str">
        <f t="shared" si="4"/>
        <v/>
      </c>
      <c r="H121" s="17"/>
    </row>
    <row r="122" spans="1:8" s="3" customFormat="1" x14ac:dyDescent="0.2">
      <c r="A122" s="60" t="str">
        <f>IF('Incident Log'!C122="","",'Incident Log'!C122)</f>
        <v/>
      </c>
      <c r="B122" s="59" t="str">
        <f t="array" ref="B122">IFERROR(INDEX($A$11:$A$500, MATCH(0, COUNTIF($B$10:B121, $A$11:$A$500), 0)),"")</f>
        <v/>
      </c>
      <c r="C122" s="71" t="str">
        <f>IF(B122="","",COUNTIF('Incident Log'!$C$11:$C$500,B122))</f>
        <v/>
      </c>
      <c r="D122" s="71" t="str">
        <f>IF(B122="","",RANK(C122,$C$11:$C$500)+COUNTIF($C$11:C122,C122)-1)</f>
        <v/>
      </c>
      <c r="E122" s="71" t="str">
        <f t="shared" si="5"/>
        <v/>
      </c>
      <c r="F122" s="61" t="str">
        <f t="shared" si="3"/>
        <v/>
      </c>
      <c r="G122" s="73" t="str">
        <f t="shared" si="4"/>
        <v/>
      </c>
      <c r="H122" s="17"/>
    </row>
    <row r="123" spans="1:8" s="3" customFormat="1" x14ac:dyDescent="0.2">
      <c r="A123" s="60" t="str">
        <f>IF('Incident Log'!C123="","",'Incident Log'!C123)</f>
        <v/>
      </c>
      <c r="B123" s="59" t="str">
        <f t="array" ref="B123">IFERROR(INDEX($A$11:$A$500, MATCH(0, COUNTIF($B$10:B122, $A$11:$A$500), 0)),"")</f>
        <v/>
      </c>
      <c r="C123" s="71" t="str">
        <f>IF(B123="","",COUNTIF('Incident Log'!$C$11:$C$500,B123))</f>
        <v/>
      </c>
      <c r="D123" s="71" t="str">
        <f>IF(B123="","",RANK(C123,$C$11:$C$500)+COUNTIF($C$11:C123,C123)-1)</f>
        <v/>
      </c>
      <c r="E123" s="71" t="str">
        <f t="shared" si="5"/>
        <v/>
      </c>
      <c r="F123" s="61" t="str">
        <f t="shared" si="3"/>
        <v/>
      </c>
      <c r="G123" s="73" t="str">
        <f t="shared" si="4"/>
        <v/>
      </c>
      <c r="H123" s="17"/>
    </row>
    <row r="124" spans="1:8" s="3" customFormat="1" x14ac:dyDescent="0.2">
      <c r="A124" s="60" t="str">
        <f>IF('Incident Log'!C124="","",'Incident Log'!C124)</f>
        <v/>
      </c>
      <c r="B124" s="59" t="str">
        <f t="array" ref="B124">IFERROR(INDEX($A$11:$A$500, MATCH(0, COUNTIF($B$10:B123, $A$11:$A$500), 0)),"")</f>
        <v/>
      </c>
      <c r="C124" s="71" t="str">
        <f>IF(B124="","",COUNTIF('Incident Log'!$C$11:$C$500,B124))</f>
        <v/>
      </c>
      <c r="D124" s="71" t="str">
        <f>IF(B124="","",RANK(C124,$C$11:$C$500)+COUNTIF($C$11:C124,C124)-1)</f>
        <v/>
      </c>
      <c r="E124" s="71" t="str">
        <f t="shared" si="5"/>
        <v/>
      </c>
      <c r="F124" s="61" t="str">
        <f t="shared" si="3"/>
        <v/>
      </c>
      <c r="G124" s="73" t="str">
        <f t="shared" si="4"/>
        <v/>
      </c>
      <c r="H124" s="17"/>
    </row>
    <row r="125" spans="1:8" s="3" customFormat="1" x14ac:dyDescent="0.2">
      <c r="A125" s="60" t="str">
        <f>IF('Incident Log'!C125="","",'Incident Log'!C125)</f>
        <v/>
      </c>
      <c r="B125" s="59" t="str">
        <f t="array" ref="B125">IFERROR(INDEX($A$11:$A$500, MATCH(0, COUNTIF($B$10:B124, $A$11:$A$500), 0)),"")</f>
        <v/>
      </c>
      <c r="C125" s="71" t="str">
        <f>IF(B125="","",COUNTIF('Incident Log'!$C$11:$C$500,B125))</f>
        <v/>
      </c>
      <c r="D125" s="71" t="str">
        <f>IF(B125="","",RANK(C125,$C$11:$C$500)+COUNTIF($C$11:C125,C125)-1)</f>
        <v/>
      </c>
      <c r="E125" s="71" t="str">
        <f t="shared" si="5"/>
        <v/>
      </c>
      <c r="F125" s="61" t="str">
        <f t="shared" si="3"/>
        <v/>
      </c>
      <c r="G125" s="73" t="str">
        <f t="shared" si="4"/>
        <v/>
      </c>
      <c r="H125" s="17"/>
    </row>
    <row r="126" spans="1:8" s="3" customFormat="1" x14ac:dyDescent="0.2">
      <c r="A126" s="60" t="str">
        <f>IF('Incident Log'!C126="","",'Incident Log'!C126)</f>
        <v/>
      </c>
      <c r="B126" s="59" t="str">
        <f t="array" ref="B126">IFERROR(INDEX($A$11:$A$500, MATCH(0, COUNTIF($B$10:B125, $A$11:$A$500), 0)),"")</f>
        <v/>
      </c>
      <c r="C126" s="71" t="str">
        <f>IF(B126="","",COUNTIF('Incident Log'!$C$11:$C$500,B126))</f>
        <v/>
      </c>
      <c r="D126" s="71" t="str">
        <f>IF(B126="","",RANK(C126,$C$11:$C$500)+COUNTIF($C$11:C126,C126)-1)</f>
        <v/>
      </c>
      <c r="E126" s="71" t="str">
        <f t="shared" si="5"/>
        <v/>
      </c>
      <c r="F126" s="61" t="str">
        <f t="shared" si="3"/>
        <v/>
      </c>
      <c r="G126" s="73" t="str">
        <f t="shared" si="4"/>
        <v/>
      </c>
      <c r="H126" s="17"/>
    </row>
    <row r="127" spans="1:8" s="3" customFormat="1" x14ac:dyDescent="0.2">
      <c r="A127" s="60" t="str">
        <f>IF('Incident Log'!C127="","",'Incident Log'!C127)</f>
        <v/>
      </c>
      <c r="B127" s="59" t="str">
        <f t="array" ref="B127">IFERROR(INDEX($A$11:$A$500, MATCH(0, COUNTIF($B$10:B126, $A$11:$A$500), 0)),"")</f>
        <v/>
      </c>
      <c r="C127" s="71" t="str">
        <f>IF(B127="","",COUNTIF('Incident Log'!$C$11:$C$500,B127))</f>
        <v/>
      </c>
      <c r="D127" s="71" t="str">
        <f>IF(B127="","",RANK(C127,$C$11:$C$500)+COUNTIF($C$11:C127,C127)-1)</f>
        <v/>
      </c>
      <c r="E127" s="71" t="str">
        <f t="shared" si="5"/>
        <v/>
      </c>
      <c r="F127" s="61" t="str">
        <f t="shared" si="3"/>
        <v/>
      </c>
      <c r="G127" s="73" t="str">
        <f t="shared" si="4"/>
        <v/>
      </c>
      <c r="H127" s="17"/>
    </row>
    <row r="128" spans="1:8" s="3" customFormat="1" x14ac:dyDescent="0.2">
      <c r="A128" s="60" t="str">
        <f>IF('Incident Log'!C128="","",'Incident Log'!C128)</f>
        <v/>
      </c>
      <c r="B128" s="59" t="str">
        <f t="array" ref="B128">IFERROR(INDEX($A$11:$A$500, MATCH(0, COUNTIF($B$10:B127, $A$11:$A$500), 0)),"")</f>
        <v/>
      </c>
      <c r="C128" s="71" t="str">
        <f>IF(B128="","",COUNTIF('Incident Log'!$C$11:$C$500,B128))</f>
        <v/>
      </c>
      <c r="D128" s="71" t="str">
        <f>IF(B128="","",RANK(C128,$C$11:$C$500)+COUNTIF($C$11:C128,C128)-1)</f>
        <v/>
      </c>
      <c r="E128" s="71" t="str">
        <f t="shared" si="5"/>
        <v/>
      </c>
      <c r="F128" s="61" t="str">
        <f t="shared" si="3"/>
        <v/>
      </c>
      <c r="G128" s="73" t="str">
        <f t="shared" si="4"/>
        <v/>
      </c>
      <c r="H128" s="17"/>
    </row>
    <row r="129" spans="1:8" s="3" customFormat="1" x14ac:dyDescent="0.2">
      <c r="A129" s="60" t="str">
        <f>IF('Incident Log'!C129="","",'Incident Log'!C129)</f>
        <v/>
      </c>
      <c r="B129" s="59" t="str">
        <f t="array" ref="B129">IFERROR(INDEX($A$11:$A$500, MATCH(0, COUNTIF($B$10:B128, $A$11:$A$500), 0)),"")</f>
        <v/>
      </c>
      <c r="C129" s="71" t="str">
        <f>IF(B129="","",COUNTIF('Incident Log'!$C$11:$C$500,B129))</f>
        <v/>
      </c>
      <c r="D129" s="71" t="str">
        <f>IF(B129="","",RANK(C129,$C$11:$C$500)+COUNTIF($C$11:C129,C129)-1)</f>
        <v/>
      </c>
      <c r="E129" s="71" t="str">
        <f t="shared" si="5"/>
        <v/>
      </c>
      <c r="F129" s="61" t="str">
        <f t="shared" si="3"/>
        <v/>
      </c>
      <c r="G129" s="73" t="str">
        <f t="shared" si="4"/>
        <v/>
      </c>
      <c r="H129" s="17"/>
    </row>
    <row r="130" spans="1:8" s="3" customFormat="1" x14ac:dyDescent="0.2">
      <c r="A130" s="60" t="str">
        <f>IF('Incident Log'!C130="","",'Incident Log'!C130)</f>
        <v/>
      </c>
      <c r="B130" s="59" t="str">
        <f t="array" ref="B130">IFERROR(INDEX($A$11:$A$500, MATCH(0, COUNTIF($B$10:B129, $A$11:$A$500), 0)),"")</f>
        <v/>
      </c>
      <c r="C130" s="71" t="str">
        <f>IF(B130="","",COUNTIF('Incident Log'!$C$11:$C$500,B130))</f>
        <v/>
      </c>
      <c r="D130" s="71" t="str">
        <f>IF(B130="","",RANK(C130,$C$11:$C$500)+COUNTIF($C$11:C130,C130)-1)</f>
        <v/>
      </c>
      <c r="E130" s="71" t="str">
        <f t="shared" si="5"/>
        <v/>
      </c>
      <c r="F130" s="61" t="str">
        <f t="shared" si="3"/>
        <v/>
      </c>
      <c r="G130" s="73" t="str">
        <f t="shared" si="4"/>
        <v/>
      </c>
      <c r="H130" s="17"/>
    </row>
    <row r="131" spans="1:8" s="3" customFormat="1" x14ac:dyDescent="0.2">
      <c r="A131" s="60" t="str">
        <f>IF('Incident Log'!C131="","",'Incident Log'!C131)</f>
        <v/>
      </c>
      <c r="B131" s="59" t="str">
        <f t="array" ref="B131">IFERROR(INDEX($A$11:$A$500, MATCH(0, COUNTIF($B$10:B130, $A$11:$A$500), 0)),"")</f>
        <v/>
      </c>
      <c r="C131" s="71" t="str">
        <f>IF(B131="","",COUNTIF('Incident Log'!$C$11:$C$500,B131))</f>
        <v/>
      </c>
      <c r="D131" s="71" t="str">
        <f>IF(B131="","",RANK(C131,$C$11:$C$500)+COUNTIF($C$11:C131,C131)-1)</f>
        <v/>
      </c>
      <c r="E131" s="71" t="str">
        <f t="shared" si="5"/>
        <v/>
      </c>
      <c r="F131" s="61" t="str">
        <f t="shared" si="3"/>
        <v/>
      </c>
      <c r="G131" s="73" t="str">
        <f t="shared" si="4"/>
        <v/>
      </c>
      <c r="H131" s="17"/>
    </row>
    <row r="132" spans="1:8" s="3" customFormat="1" x14ac:dyDescent="0.2">
      <c r="A132" s="60" t="str">
        <f>IF('Incident Log'!C132="","",'Incident Log'!C132)</f>
        <v/>
      </c>
      <c r="B132" s="59" t="str">
        <f t="array" ref="B132">IFERROR(INDEX($A$11:$A$500, MATCH(0, COUNTIF($B$10:B131, $A$11:$A$500), 0)),"")</f>
        <v/>
      </c>
      <c r="C132" s="71" t="str">
        <f>IF(B132="","",COUNTIF('Incident Log'!$C$11:$C$500,B132))</f>
        <v/>
      </c>
      <c r="D132" s="71" t="str">
        <f>IF(B132="","",RANK(C132,$C$11:$C$500)+COUNTIF($C$11:C132,C132)-1)</f>
        <v/>
      </c>
      <c r="E132" s="71" t="str">
        <f t="shared" si="5"/>
        <v/>
      </c>
      <c r="F132" s="61" t="str">
        <f t="shared" si="3"/>
        <v/>
      </c>
      <c r="G132" s="73" t="str">
        <f t="shared" si="4"/>
        <v/>
      </c>
      <c r="H132" s="17"/>
    </row>
    <row r="133" spans="1:8" s="3" customFormat="1" x14ac:dyDescent="0.2">
      <c r="A133" s="60" t="str">
        <f>IF('Incident Log'!C133="","",'Incident Log'!C133)</f>
        <v/>
      </c>
      <c r="B133" s="59" t="str">
        <f t="array" ref="B133">IFERROR(INDEX($A$11:$A$500, MATCH(0, COUNTIF($B$10:B132, $A$11:$A$500), 0)),"")</f>
        <v/>
      </c>
      <c r="C133" s="71" t="str">
        <f>IF(B133="","",COUNTIF('Incident Log'!$C$11:$C$500,B133))</f>
        <v/>
      </c>
      <c r="D133" s="71" t="str">
        <f>IF(B133="","",RANK(C133,$C$11:$C$500)+COUNTIF($C$11:C133,C133)-1)</f>
        <v/>
      </c>
      <c r="E133" s="71" t="str">
        <f t="shared" si="5"/>
        <v/>
      </c>
      <c r="F133" s="61" t="str">
        <f t="shared" si="3"/>
        <v/>
      </c>
      <c r="G133" s="73" t="str">
        <f t="shared" si="4"/>
        <v/>
      </c>
      <c r="H133" s="17"/>
    </row>
    <row r="134" spans="1:8" s="3" customFormat="1" x14ac:dyDescent="0.2">
      <c r="A134" s="60" t="str">
        <f>IF('Incident Log'!C134="","",'Incident Log'!C134)</f>
        <v/>
      </c>
      <c r="B134" s="59" t="str">
        <f t="array" ref="B134">IFERROR(INDEX($A$11:$A$500, MATCH(0, COUNTIF($B$10:B133, $A$11:$A$500), 0)),"")</f>
        <v/>
      </c>
      <c r="C134" s="71" t="str">
        <f>IF(B134="","",COUNTIF('Incident Log'!$C$11:$C$500,B134))</f>
        <v/>
      </c>
      <c r="D134" s="71" t="str">
        <f>IF(B134="","",RANK(C134,$C$11:$C$500)+COUNTIF($C$11:C134,C134)-1)</f>
        <v/>
      </c>
      <c r="E134" s="71" t="str">
        <f t="shared" si="5"/>
        <v/>
      </c>
      <c r="F134" s="61" t="str">
        <f t="shared" si="3"/>
        <v/>
      </c>
      <c r="G134" s="73" t="str">
        <f t="shared" si="4"/>
        <v/>
      </c>
      <c r="H134" s="17"/>
    </row>
    <row r="135" spans="1:8" s="3" customFormat="1" x14ac:dyDescent="0.2">
      <c r="A135" s="60" t="str">
        <f>IF('Incident Log'!C135="","",'Incident Log'!C135)</f>
        <v/>
      </c>
      <c r="B135" s="59" t="str">
        <f t="array" ref="B135">IFERROR(INDEX($A$11:$A$500, MATCH(0, COUNTIF($B$10:B134, $A$11:$A$500), 0)),"")</f>
        <v/>
      </c>
      <c r="C135" s="71" t="str">
        <f>IF(B135="","",COUNTIF('Incident Log'!$C$11:$C$500,B135))</f>
        <v/>
      </c>
      <c r="D135" s="71" t="str">
        <f>IF(B135="","",RANK(C135,$C$11:$C$500)+COUNTIF($C$11:C135,C135)-1)</f>
        <v/>
      </c>
      <c r="E135" s="71" t="str">
        <f t="shared" si="5"/>
        <v/>
      </c>
      <c r="F135" s="61" t="str">
        <f t="shared" si="3"/>
        <v/>
      </c>
      <c r="G135" s="73" t="str">
        <f t="shared" si="4"/>
        <v/>
      </c>
      <c r="H135" s="17"/>
    </row>
    <row r="136" spans="1:8" s="3" customFormat="1" x14ac:dyDescent="0.2">
      <c r="A136" s="60" t="str">
        <f>IF('Incident Log'!C136="","",'Incident Log'!C136)</f>
        <v/>
      </c>
      <c r="B136" s="59" t="str">
        <f t="array" ref="B136">IFERROR(INDEX($A$11:$A$500, MATCH(0, COUNTIF($B$10:B135, $A$11:$A$500), 0)),"")</f>
        <v/>
      </c>
      <c r="C136" s="71" t="str">
        <f>IF(B136="","",COUNTIF('Incident Log'!$C$11:$C$500,B136))</f>
        <v/>
      </c>
      <c r="D136" s="71" t="str">
        <f>IF(B136="","",RANK(C136,$C$11:$C$500)+COUNTIF($C$11:C136,C136)-1)</f>
        <v/>
      </c>
      <c r="E136" s="71" t="str">
        <f t="shared" si="5"/>
        <v/>
      </c>
      <c r="F136" s="61" t="str">
        <f t="shared" si="3"/>
        <v/>
      </c>
      <c r="G136" s="73" t="str">
        <f t="shared" si="4"/>
        <v/>
      </c>
      <c r="H136" s="17"/>
    </row>
    <row r="137" spans="1:8" s="3" customFormat="1" x14ac:dyDescent="0.2">
      <c r="A137" s="60" t="str">
        <f>IF('Incident Log'!C137="","",'Incident Log'!C137)</f>
        <v/>
      </c>
      <c r="B137" s="59" t="str">
        <f t="array" ref="B137">IFERROR(INDEX($A$11:$A$500, MATCH(0, COUNTIF($B$10:B136, $A$11:$A$500), 0)),"")</f>
        <v/>
      </c>
      <c r="C137" s="71" t="str">
        <f>IF(B137="","",COUNTIF('Incident Log'!$C$11:$C$500,B137))</f>
        <v/>
      </c>
      <c r="D137" s="71" t="str">
        <f>IF(B137="","",RANK(C137,$C$11:$C$500)+COUNTIF($C$11:C137,C137)-1)</f>
        <v/>
      </c>
      <c r="E137" s="71" t="str">
        <f t="shared" si="5"/>
        <v/>
      </c>
      <c r="F137" s="61" t="str">
        <f t="shared" si="3"/>
        <v/>
      </c>
      <c r="G137" s="73" t="str">
        <f t="shared" si="4"/>
        <v/>
      </c>
      <c r="H137" s="17"/>
    </row>
    <row r="138" spans="1:8" s="3" customFormat="1" x14ac:dyDescent="0.2">
      <c r="A138" s="60" t="str">
        <f>IF('Incident Log'!C138="","",'Incident Log'!C138)</f>
        <v/>
      </c>
      <c r="B138" s="59" t="str">
        <f t="array" ref="B138">IFERROR(INDEX($A$11:$A$500, MATCH(0, COUNTIF($B$10:B137, $A$11:$A$500), 0)),"")</f>
        <v/>
      </c>
      <c r="C138" s="71" t="str">
        <f>IF(B138="","",COUNTIF('Incident Log'!$C$11:$C$500,B138))</f>
        <v/>
      </c>
      <c r="D138" s="71" t="str">
        <f>IF(B138="","",RANK(C138,$C$11:$C$500)+COUNTIF($C$11:C138,C138)-1)</f>
        <v/>
      </c>
      <c r="E138" s="71" t="str">
        <f t="shared" si="5"/>
        <v/>
      </c>
      <c r="F138" s="61" t="str">
        <f t="shared" si="3"/>
        <v/>
      </c>
      <c r="G138" s="73" t="str">
        <f t="shared" si="4"/>
        <v/>
      </c>
      <c r="H138" s="17"/>
    </row>
    <row r="139" spans="1:8" s="3" customFormat="1" x14ac:dyDescent="0.2">
      <c r="A139" s="60" t="str">
        <f>IF('Incident Log'!C139="","",'Incident Log'!C139)</f>
        <v/>
      </c>
      <c r="B139" s="59" t="str">
        <f t="array" ref="B139">IFERROR(INDEX($A$11:$A$500, MATCH(0, COUNTIF($B$10:B138, $A$11:$A$500), 0)),"")</f>
        <v/>
      </c>
      <c r="C139" s="71" t="str">
        <f>IF(B139="","",COUNTIF('Incident Log'!$C$11:$C$500,B139))</f>
        <v/>
      </c>
      <c r="D139" s="71" t="str">
        <f>IF(B139="","",RANK(C139,$C$11:$C$500)+COUNTIF($C$11:C139,C139)-1)</f>
        <v/>
      </c>
      <c r="E139" s="71" t="str">
        <f t="shared" si="5"/>
        <v/>
      </c>
      <c r="F139" s="61" t="str">
        <f t="shared" si="3"/>
        <v/>
      </c>
      <c r="G139" s="73" t="str">
        <f t="shared" si="4"/>
        <v/>
      </c>
      <c r="H139" s="17"/>
    </row>
    <row r="140" spans="1:8" s="3" customFormat="1" x14ac:dyDescent="0.2">
      <c r="A140" s="60" t="str">
        <f>IF('Incident Log'!C140="","",'Incident Log'!C140)</f>
        <v/>
      </c>
      <c r="B140" s="59" t="str">
        <f t="array" ref="B140">IFERROR(INDEX($A$11:$A$500, MATCH(0, COUNTIF($B$10:B139, $A$11:$A$500), 0)),"")</f>
        <v/>
      </c>
      <c r="C140" s="71" t="str">
        <f>IF(B140="","",COUNTIF('Incident Log'!$C$11:$C$500,B140))</f>
        <v/>
      </c>
      <c r="D140" s="71" t="str">
        <f>IF(B140="","",RANK(C140,$C$11:$C$500)+COUNTIF($C$11:C140,C140)-1)</f>
        <v/>
      </c>
      <c r="E140" s="71" t="str">
        <f t="shared" si="5"/>
        <v/>
      </c>
      <c r="F140" s="61" t="str">
        <f t="shared" ref="F140:F203" si="6">IF(B140="","",INDEX($B$11:$B$500,MATCH(E140,$D$11:$D$500,0)))</f>
        <v/>
      </c>
      <c r="G140" s="73" t="str">
        <f t="shared" ref="G140:G203" si="7">IF(B140="","",VLOOKUP(F140,$B$11:$C$500,2,FALSE))</f>
        <v/>
      </c>
      <c r="H140" s="17"/>
    </row>
    <row r="141" spans="1:8" s="3" customFormat="1" x14ac:dyDescent="0.2">
      <c r="A141" s="60" t="str">
        <f>IF('Incident Log'!C141="","",'Incident Log'!C141)</f>
        <v/>
      </c>
      <c r="B141" s="59" t="str">
        <f t="array" ref="B141">IFERROR(INDEX($A$11:$A$500, MATCH(0, COUNTIF($B$10:B140, $A$11:$A$500), 0)),"")</f>
        <v/>
      </c>
      <c r="C141" s="71" t="str">
        <f>IF(B141="","",COUNTIF('Incident Log'!$C$11:$C$500,B141))</f>
        <v/>
      </c>
      <c r="D141" s="71" t="str">
        <f>IF(B141="","",RANK(C141,$C$11:$C$500)+COUNTIF($C$11:C141,C141)-1)</f>
        <v/>
      </c>
      <c r="E141" s="71" t="str">
        <f t="shared" si="5"/>
        <v/>
      </c>
      <c r="F141" s="61" t="str">
        <f t="shared" si="6"/>
        <v/>
      </c>
      <c r="G141" s="73" t="str">
        <f t="shared" si="7"/>
        <v/>
      </c>
      <c r="H141" s="17"/>
    </row>
    <row r="142" spans="1:8" s="3" customFormat="1" x14ac:dyDescent="0.2">
      <c r="A142" s="60" t="str">
        <f>IF('Incident Log'!C142="","",'Incident Log'!C142)</f>
        <v/>
      </c>
      <c r="B142" s="59" t="str">
        <f t="array" ref="B142">IFERROR(INDEX($A$11:$A$500, MATCH(0, COUNTIF($B$10:B141, $A$11:$A$500), 0)),"")</f>
        <v/>
      </c>
      <c r="C142" s="71" t="str">
        <f>IF(B142="","",COUNTIF('Incident Log'!$C$11:$C$500,B142))</f>
        <v/>
      </c>
      <c r="D142" s="71" t="str">
        <f>IF(B142="","",RANK(C142,$C$11:$C$500)+COUNTIF($C$11:C142,C142)-1)</f>
        <v/>
      </c>
      <c r="E142" s="71" t="str">
        <f t="shared" ref="E142:E205" si="8">IF(B142="","",1+E141)</f>
        <v/>
      </c>
      <c r="F142" s="61" t="str">
        <f t="shared" si="6"/>
        <v/>
      </c>
      <c r="G142" s="73" t="str">
        <f t="shared" si="7"/>
        <v/>
      </c>
      <c r="H142" s="17"/>
    </row>
    <row r="143" spans="1:8" s="3" customFormat="1" x14ac:dyDescent="0.2">
      <c r="A143" s="60" t="str">
        <f>IF('Incident Log'!C143="","",'Incident Log'!C143)</f>
        <v/>
      </c>
      <c r="B143" s="59" t="str">
        <f t="array" ref="B143">IFERROR(INDEX($A$11:$A$500, MATCH(0, COUNTIF($B$10:B142, $A$11:$A$500), 0)),"")</f>
        <v/>
      </c>
      <c r="C143" s="71" t="str">
        <f>IF(B143="","",COUNTIF('Incident Log'!$C$11:$C$500,B143))</f>
        <v/>
      </c>
      <c r="D143" s="71" t="str">
        <f>IF(B143="","",RANK(C143,$C$11:$C$500)+COUNTIF($C$11:C143,C143)-1)</f>
        <v/>
      </c>
      <c r="E143" s="71" t="str">
        <f t="shared" si="8"/>
        <v/>
      </c>
      <c r="F143" s="61" t="str">
        <f t="shared" si="6"/>
        <v/>
      </c>
      <c r="G143" s="73" t="str">
        <f t="shared" si="7"/>
        <v/>
      </c>
      <c r="H143" s="17"/>
    </row>
    <row r="144" spans="1:8" s="3" customFormat="1" x14ac:dyDescent="0.2">
      <c r="A144" s="60" t="str">
        <f>IF('Incident Log'!C144="","",'Incident Log'!C144)</f>
        <v/>
      </c>
      <c r="B144" s="59" t="str">
        <f t="array" ref="B144">IFERROR(INDEX($A$11:$A$500, MATCH(0, COUNTIF($B$10:B143, $A$11:$A$500), 0)),"")</f>
        <v/>
      </c>
      <c r="C144" s="71" t="str">
        <f>IF(B144="","",COUNTIF('Incident Log'!$C$11:$C$500,B144))</f>
        <v/>
      </c>
      <c r="D144" s="71" t="str">
        <f>IF(B144="","",RANK(C144,$C$11:$C$500)+COUNTIF($C$11:C144,C144)-1)</f>
        <v/>
      </c>
      <c r="E144" s="71" t="str">
        <f t="shared" si="8"/>
        <v/>
      </c>
      <c r="F144" s="61" t="str">
        <f t="shared" si="6"/>
        <v/>
      </c>
      <c r="G144" s="73" t="str">
        <f t="shared" si="7"/>
        <v/>
      </c>
      <c r="H144" s="17"/>
    </row>
    <row r="145" spans="1:8" s="3" customFormat="1" x14ac:dyDescent="0.2">
      <c r="A145" s="60" t="str">
        <f>IF('Incident Log'!C145="","",'Incident Log'!C145)</f>
        <v/>
      </c>
      <c r="B145" s="59" t="str">
        <f t="array" ref="B145">IFERROR(INDEX($A$11:$A$500, MATCH(0, COUNTIF($B$10:B144, $A$11:$A$500), 0)),"")</f>
        <v/>
      </c>
      <c r="C145" s="71" t="str">
        <f>IF(B145="","",COUNTIF('Incident Log'!$C$11:$C$500,B145))</f>
        <v/>
      </c>
      <c r="D145" s="71" t="str">
        <f>IF(B145="","",RANK(C145,$C$11:$C$500)+COUNTIF($C$11:C145,C145)-1)</f>
        <v/>
      </c>
      <c r="E145" s="71" t="str">
        <f t="shared" si="8"/>
        <v/>
      </c>
      <c r="F145" s="61" t="str">
        <f t="shared" si="6"/>
        <v/>
      </c>
      <c r="G145" s="73" t="str">
        <f t="shared" si="7"/>
        <v/>
      </c>
      <c r="H145" s="17"/>
    </row>
    <row r="146" spans="1:8" s="3" customFormat="1" x14ac:dyDescent="0.2">
      <c r="A146" s="60" t="str">
        <f>IF('Incident Log'!C146="","",'Incident Log'!C146)</f>
        <v/>
      </c>
      <c r="B146" s="59" t="str">
        <f t="array" ref="B146">IFERROR(INDEX($A$11:$A$500, MATCH(0, COUNTIF($B$10:B145, $A$11:$A$500), 0)),"")</f>
        <v/>
      </c>
      <c r="C146" s="71" t="str">
        <f>IF(B146="","",COUNTIF('Incident Log'!$C$11:$C$500,B146))</f>
        <v/>
      </c>
      <c r="D146" s="71" t="str">
        <f>IF(B146="","",RANK(C146,$C$11:$C$500)+COUNTIF($C$11:C146,C146)-1)</f>
        <v/>
      </c>
      <c r="E146" s="71" t="str">
        <f t="shared" si="8"/>
        <v/>
      </c>
      <c r="F146" s="61" t="str">
        <f t="shared" si="6"/>
        <v/>
      </c>
      <c r="G146" s="73" t="str">
        <f t="shared" si="7"/>
        <v/>
      </c>
      <c r="H146" s="17"/>
    </row>
    <row r="147" spans="1:8" s="3" customFormat="1" x14ac:dyDescent="0.2">
      <c r="A147" s="60" t="str">
        <f>IF('Incident Log'!C147="","",'Incident Log'!C147)</f>
        <v/>
      </c>
      <c r="B147" s="59" t="str">
        <f t="array" ref="B147">IFERROR(INDEX($A$11:$A$500, MATCH(0, COUNTIF($B$10:B146, $A$11:$A$500), 0)),"")</f>
        <v/>
      </c>
      <c r="C147" s="71" t="str">
        <f>IF(B147="","",COUNTIF('Incident Log'!$C$11:$C$500,B147))</f>
        <v/>
      </c>
      <c r="D147" s="71" t="str">
        <f>IF(B147="","",RANK(C147,$C$11:$C$500)+COUNTIF($C$11:C147,C147)-1)</f>
        <v/>
      </c>
      <c r="E147" s="71" t="str">
        <f t="shared" si="8"/>
        <v/>
      </c>
      <c r="F147" s="61" t="str">
        <f t="shared" si="6"/>
        <v/>
      </c>
      <c r="G147" s="73" t="str">
        <f t="shared" si="7"/>
        <v/>
      </c>
      <c r="H147" s="17"/>
    </row>
    <row r="148" spans="1:8" s="3" customFormat="1" x14ac:dyDescent="0.2">
      <c r="A148" s="60" t="str">
        <f>IF('Incident Log'!C148="","",'Incident Log'!C148)</f>
        <v/>
      </c>
      <c r="B148" s="59" t="str">
        <f t="array" ref="B148">IFERROR(INDEX($A$11:$A$500, MATCH(0, COUNTIF($B$10:B147, $A$11:$A$500), 0)),"")</f>
        <v/>
      </c>
      <c r="C148" s="71" t="str">
        <f>IF(B148="","",COUNTIF('Incident Log'!$C$11:$C$500,B148))</f>
        <v/>
      </c>
      <c r="D148" s="71" t="str">
        <f>IF(B148="","",RANK(C148,$C$11:$C$500)+COUNTIF($C$11:C148,C148)-1)</f>
        <v/>
      </c>
      <c r="E148" s="71" t="str">
        <f t="shared" si="8"/>
        <v/>
      </c>
      <c r="F148" s="61" t="str">
        <f t="shared" si="6"/>
        <v/>
      </c>
      <c r="G148" s="73" t="str">
        <f t="shared" si="7"/>
        <v/>
      </c>
      <c r="H148" s="17"/>
    </row>
    <row r="149" spans="1:8" s="3" customFormat="1" x14ac:dyDescent="0.2">
      <c r="A149" s="60" t="str">
        <f>IF('Incident Log'!C149="","",'Incident Log'!C149)</f>
        <v/>
      </c>
      <c r="B149" s="59" t="str">
        <f t="array" ref="B149">IFERROR(INDEX($A$11:$A$500, MATCH(0, COUNTIF($B$10:B148, $A$11:$A$500), 0)),"")</f>
        <v/>
      </c>
      <c r="C149" s="71" t="str">
        <f>IF(B149="","",COUNTIF('Incident Log'!$C$11:$C$500,B149))</f>
        <v/>
      </c>
      <c r="D149" s="71" t="str">
        <f>IF(B149="","",RANK(C149,$C$11:$C$500)+COUNTIF($C$11:C149,C149)-1)</f>
        <v/>
      </c>
      <c r="E149" s="71" t="str">
        <f t="shared" si="8"/>
        <v/>
      </c>
      <c r="F149" s="61" t="str">
        <f t="shared" si="6"/>
        <v/>
      </c>
      <c r="G149" s="73" t="str">
        <f t="shared" si="7"/>
        <v/>
      </c>
      <c r="H149" s="17"/>
    </row>
    <row r="150" spans="1:8" s="3" customFormat="1" x14ac:dyDescent="0.2">
      <c r="A150" s="60" t="str">
        <f>IF('Incident Log'!C150="","",'Incident Log'!C150)</f>
        <v/>
      </c>
      <c r="B150" s="59" t="str">
        <f t="array" ref="B150">IFERROR(INDEX($A$11:$A$500, MATCH(0, COUNTIF($B$10:B149, $A$11:$A$500), 0)),"")</f>
        <v/>
      </c>
      <c r="C150" s="71" t="str">
        <f>IF(B150="","",COUNTIF('Incident Log'!$C$11:$C$500,B150))</f>
        <v/>
      </c>
      <c r="D150" s="71" t="str">
        <f>IF(B150="","",RANK(C150,$C$11:$C$500)+COUNTIF($C$11:C150,C150)-1)</f>
        <v/>
      </c>
      <c r="E150" s="71" t="str">
        <f t="shared" si="8"/>
        <v/>
      </c>
      <c r="F150" s="61" t="str">
        <f t="shared" si="6"/>
        <v/>
      </c>
      <c r="G150" s="73" t="str">
        <f t="shared" si="7"/>
        <v/>
      </c>
      <c r="H150" s="17"/>
    </row>
    <row r="151" spans="1:8" s="3" customFormat="1" x14ac:dyDescent="0.2">
      <c r="A151" s="60" t="str">
        <f>IF('Incident Log'!C151="","",'Incident Log'!C151)</f>
        <v/>
      </c>
      <c r="B151" s="59" t="str">
        <f t="array" ref="B151">IFERROR(INDEX($A$11:$A$500, MATCH(0, COUNTIF($B$10:B150, $A$11:$A$500), 0)),"")</f>
        <v/>
      </c>
      <c r="C151" s="71" t="str">
        <f>IF(B151="","",COUNTIF('Incident Log'!$C$11:$C$500,B151))</f>
        <v/>
      </c>
      <c r="D151" s="71" t="str">
        <f>IF(B151="","",RANK(C151,$C$11:$C$500)+COUNTIF($C$11:C151,C151)-1)</f>
        <v/>
      </c>
      <c r="E151" s="71" t="str">
        <f t="shared" si="8"/>
        <v/>
      </c>
      <c r="F151" s="61" t="str">
        <f t="shared" si="6"/>
        <v/>
      </c>
      <c r="G151" s="73" t="str">
        <f t="shared" si="7"/>
        <v/>
      </c>
      <c r="H151" s="17"/>
    </row>
    <row r="152" spans="1:8" s="3" customFormat="1" x14ac:dyDescent="0.2">
      <c r="A152" s="60" t="str">
        <f>IF('Incident Log'!C152="","",'Incident Log'!C152)</f>
        <v/>
      </c>
      <c r="B152" s="59" t="str">
        <f t="array" ref="B152">IFERROR(INDEX($A$11:$A$500, MATCH(0, COUNTIF($B$10:B151, $A$11:$A$500), 0)),"")</f>
        <v/>
      </c>
      <c r="C152" s="71" t="str">
        <f>IF(B152="","",COUNTIF('Incident Log'!$C$11:$C$500,B152))</f>
        <v/>
      </c>
      <c r="D152" s="71" t="str">
        <f>IF(B152="","",RANK(C152,$C$11:$C$500)+COUNTIF($C$11:C152,C152)-1)</f>
        <v/>
      </c>
      <c r="E152" s="71" t="str">
        <f t="shared" si="8"/>
        <v/>
      </c>
      <c r="F152" s="61" t="str">
        <f t="shared" si="6"/>
        <v/>
      </c>
      <c r="G152" s="73" t="str">
        <f t="shared" si="7"/>
        <v/>
      </c>
      <c r="H152" s="17"/>
    </row>
    <row r="153" spans="1:8" s="3" customFormat="1" x14ac:dyDescent="0.2">
      <c r="A153" s="60" t="str">
        <f>IF('Incident Log'!C153="","",'Incident Log'!C153)</f>
        <v/>
      </c>
      <c r="B153" s="59" t="str">
        <f t="array" ref="B153">IFERROR(INDEX($A$11:$A$500, MATCH(0, COUNTIF($B$10:B152, $A$11:$A$500), 0)),"")</f>
        <v/>
      </c>
      <c r="C153" s="71" t="str">
        <f>IF(B153="","",COUNTIF('Incident Log'!$C$11:$C$500,B153))</f>
        <v/>
      </c>
      <c r="D153" s="71" t="str">
        <f>IF(B153="","",RANK(C153,$C$11:$C$500)+COUNTIF($C$11:C153,C153)-1)</f>
        <v/>
      </c>
      <c r="E153" s="71" t="str">
        <f t="shared" si="8"/>
        <v/>
      </c>
      <c r="F153" s="61" t="str">
        <f t="shared" si="6"/>
        <v/>
      </c>
      <c r="G153" s="73" t="str">
        <f t="shared" si="7"/>
        <v/>
      </c>
      <c r="H153" s="17"/>
    </row>
    <row r="154" spans="1:8" s="3" customFormat="1" x14ac:dyDescent="0.2">
      <c r="A154" s="60" t="str">
        <f>IF('Incident Log'!C154="","",'Incident Log'!C154)</f>
        <v/>
      </c>
      <c r="B154" s="59" t="str">
        <f t="array" ref="B154">IFERROR(INDEX($A$11:$A$500, MATCH(0, COUNTIF($B$10:B153, $A$11:$A$500), 0)),"")</f>
        <v/>
      </c>
      <c r="C154" s="71" t="str">
        <f>IF(B154="","",COUNTIF('Incident Log'!$C$11:$C$500,B154))</f>
        <v/>
      </c>
      <c r="D154" s="71" t="str">
        <f>IF(B154="","",RANK(C154,$C$11:$C$500)+COUNTIF($C$11:C154,C154)-1)</f>
        <v/>
      </c>
      <c r="E154" s="71" t="str">
        <f t="shared" si="8"/>
        <v/>
      </c>
      <c r="F154" s="61" t="str">
        <f t="shared" si="6"/>
        <v/>
      </c>
      <c r="G154" s="73" t="str">
        <f t="shared" si="7"/>
        <v/>
      </c>
      <c r="H154" s="17"/>
    </row>
    <row r="155" spans="1:8" s="3" customFormat="1" x14ac:dyDescent="0.2">
      <c r="A155" s="60" t="str">
        <f>IF('Incident Log'!C155="","",'Incident Log'!C155)</f>
        <v/>
      </c>
      <c r="B155" s="59" t="str">
        <f t="array" ref="B155">IFERROR(INDEX($A$11:$A$500, MATCH(0, COUNTIF($B$10:B154, $A$11:$A$500), 0)),"")</f>
        <v/>
      </c>
      <c r="C155" s="71" t="str">
        <f>IF(B155="","",COUNTIF('Incident Log'!$C$11:$C$500,B155))</f>
        <v/>
      </c>
      <c r="D155" s="71" t="str">
        <f>IF(B155="","",RANK(C155,$C$11:$C$500)+COUNTIF($C$11:C155,C155)-1)</f>
        <v/>
      </c>
      <c r="E155" s="71" t="str">
        <f t="shared" si="8"/>
        <v/>
      </c>
      <c r="F155" s="61" t="str">
        <f t="shared" si="6"/>
        <v/>
      </c>
      <c r="G155" s="73" t="str">
        <f t="shared" si="7"/>
        <v/>
      </c>
      <c r="H155" s="17"/>
    </row>
    <row r="156" spans="1:8" s="3" customFormat="1" x14ac:dyDescent="0.2">
      <c r="A156" s="60" t="str">
        <f>IF('Incident Log'!C156="","",'Incident Log'!C156)</f>
        <v/>
      </c>
      <c r="B156" s="59" t="str">
        <f t="array" ref="B156">IFERROR(INDEX($A$11:$A$500, MATCH(0, COUNTIF($B$10:B155, $A$11:$A$500), 0)),"")</f>
        <v/>
      </c>
      <c r="C156" s="71" t="str">
        <f>IF(B156="","",COUNTIF('Incident Log'!$C$11:$C$500,B156))</f>
        <v/>
      </c>
      <c r="D156" s="71" t="str">
        <f>IF(B156="","",RANK(C156,$C$11:$C$500)+COUNTIF($C$11:C156,C156)-1)</f>
        <v/>
      </c>
      <c r="E156" s="71" t="str">
        <f t="shared" si="8"/>
        <v/>
      </c>
      <c r="F156" s="61" t="str">
        <f t="shared" si="6"/>
        <v/>
      </c>
      <c r="G156" s="73" t="str">
        <f t="shared" si="7"/>
        <v/>
      </c>
      <c r="H156" s="17"/>
    </row>
    <row r="157" spans="1:8" s="3" customFormat="1" x14ac:dyDescent="0.2">
      <c r="A157" s="60" t="str">
        <f>IF('Incident Log'!C157="","",'Incident Log'!C157)</f>
        <v/>
      </c>
      <c r="B157" s="59" t="str">
        <f t="array" ref="B157">IFERROR(INDEX($A$11:$A$500, MATCH(0, COUNTIF($B$10:B156, $A$11:$A$500), 0)),"")</f>
        <v/>
      </c>
      <c r="C157" s="71" t="str">
        <f>IF(B157="","",COUNTIF('Incident Log'!$C$11:$C$500,B157))</f>
        <v/>
      </c>
      <c r="D157" s="71" t="str">
        <f>IF(B157="","",RANK(C157,$C$11:$C$500)+COUNTIF($C$11:C157,C157)-1)</f>
        <v/>
      </c>
      <c r="E157" s="71" t="str">
        <f t="shared" si="8"/>
        <v/>
      </c>
      <c r="F157" s="61" t="str">
        <f t="shared" si="6"/>
        <v/>
      </c>
      <c r="G157" s="73" t="str">
        <f t="shared" si="7"/>
        <v/>
      </c>
      <c r="H157" s="17"/>
    </row>
    <row r="158" spans="1:8" s="3" customFormat="1" x14ac:dyDescent="0.2">
      <c r="A158" s="60" t="str">
        <f>IF('Incident Log'!C158="","",'Incident Log'!C158)</f>
        <v/>
      </c>
      <c r="B158" s="59" t="str">
        <f t="array" ref="B158">IFERROR(INDEX($A$11:$A$500, MATCH(0, COUNTIF($B$10:B157, $A$11:$A$500), 0)),"")</f>
        <v/>
      </c>
      <c r="C158" s="71" t="str">
        <f>IF(B158="","",COUNTIF('Incident Log'!$C$11:$C$500,B158))</f>
        <v/>
      </c>
      <c r="D158" s="71" t="str">
        <f>IF(B158="","",RANK(C158,$C$11:$C$500)+COUNTIF($C$11:C158,C158)-1)</f>
        <v/>
      </c>
      <c r="E158" s="71" t="str">
        <f t="shared" si="8"/>
        <v/>
      </c>
      <c r="F158" s="61" t="str">
        <f t="shared" si="6"/>
        <v/>
      </c>
      <c r="G158" s="73" t="str">
        <f t="shared" si="7"/>
        <v/>
      </c>
      <c r="H158" s="17"/>
    </row>
    <row r="159" spans="1:8" s="3" customFormat="1" x14ac:dyDescent="0.2">
      <c r="A159" s="60" t="str">
        <f>IF('Incident Log'!C159="","",'Incident Log'!C159)</f>
        <v/>
      </c>
      <c r="B159" s="59" t="str">
        <f t="array" ref="B159">IFERROR(INDEX($A$11:$A$500, MATCH(0, COUNTIF($B$10:B158, $A$11:$A$500), 0)),"")</f>
        <v/>
      </c>
      <c r="C159" s="71" t="str">
        <f>IF(B159="","",COUNTIF('Incident Log'!$C$11:$C$500,B159))</f>
        <v/>
      </c>
      <c r="D159" s="71" t="str">
        <f>IF(B159="","",RANK(C159,$C$11:$C$500)+COUNTIF($C$11:C159,C159)-1)</f>
        <v/>
      </c>
      <c r="E159" s="71" t="str">
        <f t="shared" si="8"/>
        <v/>
      </c>
      <c r="F159" s="61" t="str">
        <f t="shared" si="6"/>
        <v/>
      </c>
      <c r="G159" s="73" t="str">
        <f t="shared" si="7"/>
        <v/>
      </c>
      <c r="H159" s="17"/>
    </row>
    <row r="160" spans="1:8" s="3" customFormat="1" x14ac:dyDescent="0.2">
      <c r="A160" s="60" t="str">
        <f>IF('Incident Log'!C160="","",'Incident Log'!C160)</f>
        <v/>
      </c>
      <c r="B160" s="59" t="str">
        <f t="array" ref="B160">IFERROR(INDEX($A$11:$A$500, MATCH(0, COUNTIF($B$10:B159, $A$11:$A$500), 0)),"")</f>
        <v/>
      </c>
      <c r="C160" s="71" t="str">
        <f>IF(B160="","",COUNTIF('Incident Log'!$C$11:$C$500,B160))</f>
        <v/>
      </c>
      <c r="D160" s="71" t="str">
        <f>IF(B160="","",RANK(C160,$C$11:$C$500)+COUNTIF($C$11:C160,C160)-1)</f>
        <v/>
      </c>
      <c r="E160" s="71" t="str">
        <f t="shared" si="8"/>
        <v/>
      </c>
      <c r="F160" s="61" t="str">
        <f t="shared" si="6"/>
        <v/>
      </c>
      <c r="G160" s="73" t="str">
        <f t="shared" si="7"/>
        <v/>
      </c>
      <c r="H160" s="17"/>
    </row>
    <row r="161" spans="1:8" s="3" customFormat="1" x14ac:dyDescent="0.2">
      <c r="A161" s="60" t="str">
        <f>IF('Incident Log'!C161="","",'Incident Log'!C161)</f>
        <v/>
      </c>
      <c r="B161" s="59" t="str">
        <f t="array" ref="B161">IFERROR(INDEX($A$11:$A$500, MATCH(0, COUNTIF($B$10:B160, $A$11:$A$500), 0)),"")</f>
        <v/>
      </c>
      <c r="C161" s="71" t="str">
        <f>IF(B161="","",COUNTIF('Incident Log'!$C$11:$C$500,B161))</f>
        <v/>
      </c>
      <c r="D161" s="71" t="str">
        <f>IF(B161="","",RANK(C161,$C$11:$C$500)+COUNTIF($C$11:C161,C161)-1)</f>
        <v/>
      </c>
      <c r="E161" s="71" t="str">
        <f t="shared" si="8"/>
        <v/>
      </c>
      <c r="F161" s="61" t="str">
        <f t="shared" si="6"/>
        <v/>
      </c>
      <c r="G161" s="73" t="str">
        <f t="shared" si="7"/>
        <v/>
      </c>
      <c r="H161" s="17"/>
    </row>
    <row r="162" spans="1:8" s="3" customFormat="1" x14ac:dyDescent="0.2">
      <c r="A162" s="60" t="str">
        <f>IF('Incident Log'!C162="","",'Incident Log'!C162)</f>
        <v/>
      </c>
      <c r="B162" s="59" t="str">
        <f t="array" ref="B162">IFERROR(INDEX($A$11:$A$500, MATCH(0, COUNTIF($B$10:B161, $A$11:$A$500), 0)),"")</f>
        <v/>
      </c>
      <c r="C162" s="71" t="str">
        <f>IF(B162="","",COUNTIF('Incident Log'!$C$11:$C$500,B162))</f>
        <v/>
      </c>
      <c r="D162" s="71" t="str">
        <f>IF(B162="","",RANK(C162,$C$11:$C$500)+COUNTIF($C$11:C162,C162)-1)</f>
        <v/>
      </c>
      <c r="E162" s="71" t="str">
        <f t="shared" si="8"/>
        <v/>
      </c>
      <c r="F162" s="61" t="str">
        <f t="shared" si="6"/>
        <v/>
      </c>
      <c r="G162" s="73" t="str">
        <f t="shared" si="7"/>
        <v/>
      </c>
      <c r="H162" s="17"/>
    </row>
    <row r="163" spans="1:8" s="3" customFormat="1" x14ac:dyDescent="0.2">
      <c r="A163" s="60" t="str">
        <f>IF('Incident Log'!C163="","",'Incident Log'!C163)</f>
        <v/>
      </c>
      <c r="B163" s="59" t="str">
        <f t="array" ref="B163">IFERROR(INDEX($A$11:$A$500, MATCH(0, COUNTIF($B$10:B162, $A$11:$A$500), 0)),"")</f>
        <v/>
      </c>
      <c r="C163" s="71" t="str">
        <f>IF(B163="","",COUNTIF('Incident Log'!$C$11:$C$500,B163))</f>
        <v/>
      </c>
      <c r="D163" s="71" t="str">
        <f>IF(B163="","",RANK(C163,$C$11:$C$500)+COUNTIF($C$11:C163,C163)-1)</f>
        <v/>
      </c>
      <c r="E163" s="71" t="str">
        <f t="shared" si="8"/>
        <v/>
      </c>
      <c r="F163" s="61" t="str">
        <f t="shared" si="6"/>
        <v/>
      </c>
      <c r="G163" s="73" t="str">
        <f t="shared" si="7"/>
        <v/>
      </c>
      <c r="H163" s="17"/>
    </row>
    <row r="164" spans="1:8" s="3" customFormat="1" x14ac:dyDescent="0.2">
      <c r="A164" s="60" t="str">
        <f>IF('Incident Log'!C164="","",'Incident Log'!C164)</f>
        <v/>
      </c>
      <c r="B164" s="59" t="str">
        <f t="array" ref="B164">IFERROR(INDEX($A$11:$A$500, MATCH(0, COUNTIF($B$10:B163, $A$11:$A$500), 0)),"")</f>
        <v/>
      </c>
      <c r="C164" s="71" t="str">
        <f>IF(B164="","",COUNTIF('Incident Log'!$C$11:$C$500,B164))</f>
        <v/>
      </c>
      <c r="D164" s="71" t="str">
        <f>IF(B164="","",RANK(C164,$C$11:$C$500)+COUNTIF($C$11:C164,C164)-1)</f>
        <v/>
      </c>
      <c r="E164" s="71" t="str">
        <f t="shared" si="8"/>
        <v/>
      </c>
      <c r="F164" s="61" t="str">
        <f t="shared" si="6"/>
        <v/>
      </c>
      <c r="G164" s="73" t="str">
        <f t="shared" si="7"/>
        <v/>
      </c>
      <c r="H164" s="17"/>
    </row>
    <row r="165" spans="1:8" s="3" customFormat="1" x14ac:dyDescent="0.2">
      <c r="A165" s="60" t="str">
        <f>IF('Incident Log'!C165="","",'Incident Log'!C165)</f>
        <v/>
      </c>
      <c r="B165" s="59" t="str">
        <f t="array" ref="B165">IFERROR(INDEX($A$11:$A$500, MATCH(0, COUNTIF($B$10:B164, $A$11:$A$500), 0)),"")</f>
        <v/>
      </c>
      <c r="C165" s="71" t="str">
        <f>IF(B165="","",COUNTIF('Incident Log'!$C$11:$C$500,B165))</f>
        <v/>
      </c>
      <c r="D165" s="71" t="str">
        <f>IF(B165="","",RANK(C165,$C$11:$C$500)+COUNTIF($C$11:C165,C165)-1)</f>
        <v/>
      </c>
      <c r="E165" s="71" t="str">
        <f t="shared" si="8"/>
        <v/>
      </c>
      <c r="F165" s="61" t="str">
        <f t="shared" si="6"/>
        <v/>
      </c>
      <c r="G165" s="73" t="str">
        <f t="shared" si="7"/>
        <v/>
      </c>
      <c r="H165" s="17"/>
    </row>
    <row r="166" spans="1:8" s="3" customFormat="1" x14ac:dyDescent="0.2">
      <c r="A166" s="60" t="str">
        <f>IF('Incident Log'!C166="","",'Incident Log'!C166)</f>
        <v/>
      </c>
      <c r="B166" s="59" t="str">
        <f t="array" ref="B166">IFERROR(INDEX($A$11:$A$500, MATCH(0, COUNTIF($B$10:B165, $A$11:$A$500), 0)),"")</f>
        <v/>
      </c>
      <c r="C166" s="71" t="str">
        <f>IF(B166="","",COUNTIF('Incident Log'!$C$11:$C$500,B166))</f>
        <v/>
      </c>
      <c r="D166" s="71" t="str">
        <f>IF(B166="","",RANK(C166,$C$11:$C$500)+COUNTIF($C$11:C166,C166)-1)</f>
        <v/>
      </c>
      <c r="E166" s="71" t="str">
        <f t="shared" si="8"/>
        <v/>
      </c>
      <c r="F166" s="61" t="str">
        <f t="shared" si="6"/>
        <v/>
      </c>
      <c r="G166" s="73" t="str">
        <f t="shared" si="7"/>
        <v/>
      </c>
      <c r="H166" s="17"/>
    </row>
    <row r="167" spans="1:8" s="3" customFormat="1" x14ac:dyDescent="0.2">
      <c r="A167" s="60" t="str">
        <f>IF('Incident Log'!C167="","",'Incident Log'!C167)</f>
        <v/>
      </c>
      <c r="B167" s="59" t="str">
        <f t="array" ref="B167">IFERROR(INDEX($A$11:$A$500, MATCH(0, COUNTIF($B$10:B166, $A$11:$A$500), 0)),"")</f>
        <v/>
      </c>
      <c r="C167" s="71" t="str">
        <f>IF(B167="","",COUNTIF('Incident Log'!$C$11:$C$500,B167))</f>
        <v/>
      </c>
      <c r="D167" s="71" t="str">
        <f>IF(B167="","",RANK(C167,$C$11:$C$500)+COUNTIF($C$11:C167,C167)-1)</f>
        <v/>
      </c>
      <c r="E167" s="71" t="str">
        <f t="shared" si="8"/>
        <v/>
      </c>
      <c r="F167" s="61" t="str">
        <f t="shared" si="6"/>
        <v/>
      </c>
      <c r="G167" s="73" t="str">
        <f t="shared" si="7"/>
        <v/>
      </c>
      <c r="H167" s="17"/>
    </row>
    <row r="168" spans="1:8" s="3" customFormat="1" x14ac:dyDescent="0.2">
      <c r="A168" s="60" t="str">
        <f>IF('Incident Log'!C168="","",'Incident Log'!C168)</f>
        <v/>
      </c>
      <c r="B168" s="59" t="str">
        <f t="array" ref="B168">IFERROR(INDEX($A$11:$A$500, MATCH(0, COUNTIF($B$10:B167, $A$11:$A$500), 0)),"")</f>
        <v/>
      </c>
      <c r="C168" s="71" t="str">
        <f>IF(B168="","",COUNTIF('Incident Log'!$C$11:$C$500,B168))</f>
        <v/>
      </c>
      <c r="D168" s="71" t="str">
        <f>IF(B168="","",RANK(C168,$C$11:$C$500)+COUNTIF($C$11:C168,C168)-1)</f>
        <v/>
      </c>
      <c r="E168" s="71" t="str">
        <f t="shared" si="8"/>
        <v/>
      </c>
      <c r="F168" s="61" t="str">
        <f t="shared" si="6"/>
        <v/>
      </c>
      <c r="G168" s="73" t="str">
        <f t="shared" si="7"/>
        <v/>
      </c>
      <c r="H168" s="17"/>
    </row>
    <row r="169" spans="1:8" s="3" customFormat="1" x14ac:dyDescent="0.2">
      <c r="A169" s="60" t="str">
        <f>IF('Incident Log'!C169="","",'Incident Log'!C169)</f>
        <v/>
      </c>
      <c r="B169" s="59" t="str">
        <f t="array" ref="B169">IFERROR(INDEX($A$11:$A$500, MATCH(0, COUNTIF($B$10:B168, $A$11:$A$500), 0)),"")</f>
        <v/>
      </c>
      <c r="C169" s="71" t="str">
        <f>IF(B169="","",COUNTIF('Incident Log'!$C$11:$C$500,B169))</f>
        <v/>
      </c>
      <c r="D169" s="71" t="str">
        <f>IF(B169="","",RANK(C169,$C$11:$C$500)+COUNTIF($C$11:C169,C169)-1)</f>
        <v/>
      </c>
      <c r="E169" s="71" t="str">
        <f t="shared" si="8"/>
        <v/>
      </c>
      <c r="F169" s="61" t="str">
        <f t="shared" si="6"/>
        <v/>
      </c>
      <c r="G169" s="73" t="str">
        <f t="shared" si="7"/>
        <v/>
      </c>
      <c r="H169" s="17"/>
    </row>
    <row r="170" spans="1:8" s="3" customFormat="1" x14ac:dyDescent="0.2">
      <c r="A170" s="60" t="str">
        <f>IF('Incident Log'!C170="","",'Incident Log'!C170)</f>
        <v/>
      </c>
      <c r="B170" s="59" t="str">
        <f t="array" ref="B170">IFERROR(INDEX($A$11:$A$500, MATCH(0, COUNTIF($B$10:B169, $A$11:$A$500), 0)),"")</f>
        <v/>
      </c>
      <c r="C170" s="71" t="str">
        <f>IF(B170="","",COUNTIF('Incident Log'!$C$11:$C$500,B170))</f>
        <v/>
      </c>
      <c r="D170" s="71" t="str">
        <f>IF(B170="","",RANK(C170,$C$11:$C$500)+COUNTIF($C$11:C170,C170)-1)</f>
        <v/>
      </c>
      <c r="E170" s="71" t="str">
        <f t="shared" si="8"/>
        <v/>
      </c>
      <c r="F170" s="61" t="str">
        <f t="shared" si="6"/>
        <v/>
      </c>
      <c r="G170" s="73" t="str">
        <f t="shared" si="7"/>
        <v/>
      </c>
      <c r="H170" s="17"/>
    </row>
    <row r="171" spans="1:8" s="3" customFormat="1" x14ac:dyDescent="0.2">
      <c r="A171" s="60" t="str">
        <f>IF('Incident Log'!C171="","",'Incident Log'!C171)</f>
        <v/>
      </c>
      <c r="B171" s="59" t="str">
        <f t="array" ref="B171">IFERROR(INDEX($A$11:$A$500, MATCH(0, COUNTIF($B$10:B170, $A$11:$A$500), 0)),"")</f>
        <v/>
      </c>
      <c r="C171" s="71" t="str">
        <f>IF(B171="","",COUNTIF('Incident Log'!$C$11:$C$500,B171))</f>
        <v/>
      </c>
      <c r="D171" s="71" t="str">
        <f>IF(B171="","",RANK(C171,$C$11:$C$500)+COUNTIF($C$11:C171,C171)-1)</f>
        <v/>
      </c>
      <c r="E171" s="71" t="str">
        <f t="shared" si="8"/>
        <v/>
      </c>
      <c r="F171" s="61" t="str">
        <f t="shared" si="6"/>
        <v/>
      </c>
      <c r="G171" s="73" t="str">
        <f t="shared" si="7"/>
        <v/>
      </c>
      <c r="H171" s="17"/>
    </row>
    <row r="172" spans="1:8" s="3" customFormat="1" x14ac:dyDescent="0.2">
      <c r="A172" s="60" t="str">
        <f>IF('Incident Log'!C172="","",'Incident Log'!C172)</f>
        <v/>
      </c>
      <c r="B172" s="59" t="str">
        <f t="array" ref="B172">IFERROR(INDEX($A$11:$A$500, MATCH(0, COUNTIF($B$10:B171, $A$11:$A$500), 0)),"")</f>
        <v/>
      </c>
      <c r="C172" s="71" t="str">
        <f>IF(B172="","",COUNTIF('Incident Log'!$C$11:$C$500,B172))</f>
        <v/>
      </c>
      <c r="D172" s="71" t="str">
        <f>IF(B172="","",RANK(C172,$C$11:$C$500)+COUNTIF($C$11:C172,C172)-1)</f>
        <v/>
      </c>
      <c r="E172" s="71" t="str">
        <f t="shared" si="8"/>
        <v/>
      </c>
      <c r="F172" s="61" t="str">
        <f t="shared" si="6"/>
        <v/>
      </c>
      <c r="G172" s="73" t="str">
        <f t="shared" si="7"/>
        <v/>
      </c>
      <c r="H172" s="17"/>
    </row>
    <row r="173" spans="1:8" s="3" customFormat="1" x14ac:dyDescent="0.2">
      <c r="A173" s="60" t="str">
        <f>IF('Incident Log'!C173="","",'Incident Log'!C173)</f>
        <v/>
      </c>
      <c r="B173" s="59" t="str">
        <f t="array" ref="B173">IFERROR(INDEX($A$11:$A$500, MATCH(0, COUNTIF($B$10:B172, $A$11:$A$500), 0)),"")</f>
        <v/>
      </c>
      <c r="C173" s="71" t="str">
        <f>IF(B173="","",COUNTIF('Incident Log'!$C$11:$C$500,B173))</f>
        <v/>
      </c>
      <c r="D173" s="71" t="str">
        <f>IF(B173="","",RANK(C173,$C$11:$C$500)+COUNTIF($C$11:C173,C173)-1)</f>
        <v/>
      </c>
      <c r="E173" s="71" t="str">
        <f t="shared" si="8"/>
        <v/>
      </c>
      <c r="F173" s="61" t="str">
        <f t="shared" si="6"/>
        <v/>
      </c>
      <c r="G173" s="73" t="str">
        <f t="shared" si="7"/>
        <v/>
      </c>
      <c r="H173" s="17"/>
    </row>
    <row r="174" spans="1:8" s="3" customFormat="1" x14ac:dyDescent="0.2">
      <c r="A174" s="60" t="str">
        <f>IF('Incident Log'!C174="","",'Incident Log'!C174)</f>
        <v/>
      </c>
      <c r="B174" s="59" t="str">
        <f t="array" ref="B174">IFERROR(INDEX($A$11:$A$500, MATCH(0, COUNTIF($B$10:B173, $A$11:$A$500), 0)),"")</f>
        <v/>
      </c>
      <c r="C174" s="71" t="str">
        <f>IF(B174="","",COUNTIF('Incident Log'!$C$11:$C$500,B174))</f>
        <v/>
      </c>
      <c r="D174" s="71" t="str">
        <f>IF(B174="","",RANK(C174,$C$11:$C$500)+COUNTIF($C$11:C174,C174)-1)</f>
        <v/>
      </c>
      <c r="E174" s="71" t="str">
        <f t="shared" si="8"/>
        <v/>
      </c>
      <c r="F174" s="61" t="str">
        <f t="shared" si="6"/>
        <v/>
      </c>
      <c r="G174" s="73" t="str">
        <f t="shared" si="7"/>
        <v/>
      </c>
      <c r="H174" s="17"/>
    </row>
    <row r="175" spans="1:8" s="3" customFormat="1" x14ac:dyDescent="0.2">
      <c r="A175" s="60" t="str">
        <f>IF('Incident Log'!C175="","",'Incident Log'!C175)</f>
        <v/>
      </c>
      <c r="B175" s="59" t="str">
        <f t="array" ref="B175">IFERROR(INDEX($A$11:$A$500, MATCH(0, COUNTIF($B$10:B174, $A$11:$A$500), 0)),"")</f>
        <v/>
      </c>
      <c r="C175" s="71" t="str">
        <f>IF(B175="","",COUNTIF('Incident Log'!$C$11:$C$500,B175))</f>
        <v/>
      </c>
      <c r="D175" s="71" t="str">
        <f>IF(B175="","",RANK(C175,$C$11:$C$500)+COUNTIF($C$11:C175,C175)-1)</f>
        <v/>
      </c>
      <c r="E175" s="71" t="str">
        <f t="shared" si="8"/>
        <v/>
      </c>
      <c r="F175" s="61" t="str">
        <f t="shared" si="6"/>
        <v/>
      </c>
      <c r="G175" s="73" t="str">
        <f t="shared" si="7"/>
        <v/>
      </c>
      <c r="H175" s="17"/>
    </row>
    <row r="176" spans="1:8" s="3" customFormat="1" x14ac:dyDescent="0.2">
      <c r="A176" s="60" t="str">
        <f>IF('Incident Log'!C176="","",'Incident Log'!C176)</f>
        <v/>
      </c>
      <c r="B176" s="59" t="str">
        <f t="array" ref="B176">IFERROR(INDEX($A$11:$A$500, MATCH(0, COUNTIF($B$10:B175, $A$11:$A$500), 0)),"")</f>
        <v/>
      </c>
      <c r="C176" s="71" t="str">
        <f>IF(B176="","",COUNTIF('Incident Log'!$C$11:$C$500,B176))</f>
        <v/>
      </c>
      <c r="D176" s="71" t="str">
        <f>IF(B176="","",RANK(C176,$C$11:$C$500)+COUNTIF($C$11:C176,C176)-1)</f>
        <v/>
      </c>
      <c r="E176" s="71" t="str">
        <f t="shared" si="8"/>
        <v/>
      </c>
      <c r="F176" s="61" t="str">
        <f t="shared" si="6"/>
        <v/>
      </c>
      <c r="G176" s="73" t="str">
        <f t="shared" si="7"/>
        <v/>
      </c>
      <c r="H176" s="17"/>
    </row>
    <row r="177" spans="1:8" s="3" customFormat="1" x14ac:dyDescent="0.2">
      <c r="A177" s="60" t="str">
        <f>IF('Incident Log'!C177="","",'Incident Log'!C177)</f>
        <v/>
      </c>
      <c r="B177" s="59" t="str">
        <f t="array" ref="B177">IFERROR(INDEX($A$11:$A$500, MATCH(0, COUNTIF($B$10:B176, $A$11:$A$500), 0)),"")</f>
        <v/>
      </c>
      <c r="C177" s="71" t="str">
        <f>IF(B177="","",COUNTIF('Incident Log'!$C$11:$C$500,B177))</f>
        <v/>
      </c>
      <c r="D177" s="71" t="str">
        <f>IF(B177="","",RANK(C177,$C$11:$C$500)+COUNTIF($C$11:C177,C177)-1)</f>
        <v/>
      </c>
      <c r="E177" s="71" t="str">
        <f t="shared" si="8"/>
        <v/>
      </c>
      <c r="F177" s="61" t="str">
        <f t="shared" si="6"/>
        <v/>
      </c>
      <c r="G177" s="73" t="str">
        <f t="shared" si="7"/>
        <v/>
      </c>
      <c r="H177" s="17"/>
    </row>
    <row r="178" spans="1:8" s="3" customFormat="1" x14ac:dyDescent="0.2">
      <c r="A178" s="60" t="str">
        <f>IF('Incident Log'!C178="","",'Incident Log'!C178)</f>
        <v/>
      </c>
      <c r="B178" s="59" t="str">
        <f t="array" ref="B178">IFERROR(INDEX($A$11:$A$500, MATCH(0, COUNTIF($B$10:B177, $A$11:$A$500), 0)),"")</f>
        <v/>
      </c>
      <c r="C178" s="71" t="str">
        <f>IF(B178="","",COUNTIF('Incident Log'!$C$11:$C$500,B178))</f>
        <v/>
      </c>
      <c r="D178" s="71" t="str">
        <f>IF(B178="","",RANK(C178,$C$11:$C$500)+COUNTIF($C$11:C178,C178)-1)</f>
        <v/>
      </c>
      <c r="E178" s="71" t="str">
        <f t="shared" si="8"/>
        <v/>
      </c>
      <c r="F178" s="61" t="str">
        <f t="shared" si="6"/>
        <v/>
      </c>
      <c r="G178" s="73" t="str">
        <f t="shared" si="7"/>
        <v/>
      </c>
      <c r="H178" s="17"/>
    </row>
    <row r="179" spans="1:8" s="3" customFormat="1" x14ac:dyDescent="0.2">
      <c r="A179" s="60" t="str">
        <f>IF('Incident Log'!C179="","",'Incident Log'!C179)</f>
        <v/>
      </c>
      <c r="B179" s="59" t="str">
        <f t="array" ref="B179">IFERROR(INDEX($A$11:$A$500, MATCH(0, COUNTIF($B$10:B178, $A$11:$A$500), 0)),"")</f>
        <v/>
      </c>
      <c r="C179" s="71" t="str">
        <f>IF(B179="","",COUNTIF('Incident Log'!$C$11:$C$500,B179))</f>
        <v/>
      </c>
      <c r="D179" s="71" t="str">
        <f>IF(B179="","",RANK(C179,$C$11:$C$500)+COUNTIF($C$11:C179,C179)-1)</f>
        <v/>
      </c>
      <c r="E179" s="71" t="str">
        <f t="shared" si="8"/>
        <v/>
      </c>
      <c r="F179" s="61" t="str">
        <f t="shared" si="6"/>
        <v/>
      </c>
      <c r="G179" s="73" t="str">
        <f t="shared" si="7"/>
        <v/>
      </c>
      <c r="H179" s="17"/>
    </row>
    <row r="180" spans="1:8" s="3" customFormat="1" x14ac:dyDescent="0.2">
      <c r="A180" s="60" t="str">
        <f>IF('Incident Log'!C180="","",'Incident Log'!C180)</f>
        <v/>
      </c>
      <c r="B180" s="59" t="str">
        <f t="array" ref="B180">IFERROR(INDEX($A$11:$A$500, MATCH(0, COUNTIF($B$10:B179, $A$11:$A$500), 0)),"")</f>
        <v/>
      </c>
      <c r="C180" s="71" t="str">
        <f>IF(B180="","",COUNTIF('Incident Log'!$C$11:$C$500,B180))</f>
        <v/>
      </c>
      <c r="D180" s="71" t="str">
        <f>IF(B180="","",RANK(C180,$C$11:$C$500)+COUNTIF($C$11:C180,C180)-1)</f>
        <v/>
      </c>
      <c r="E180" s="71" t="str">
        <f t="shared" si="8"/>
        <v/>
      </c>
      <c r="F180" s="61" t="str">
        <f t="shared" si="6"/>
        <v/>
      </c>
      <c r="G180" s="73" t="str">
        <f t="shared" si="7"/>
        <v/>
      </c>
      <c r="H180" s="17"/>
    </row>
    <row r="181" spans="1:8" s="3" customFormat="1" x14ac:dyDescent="0.2">
      <c r="A181" s="60" t="str">
        <f>IF('Incident Log'!C181="","",'Incident Log'!C181)</f>
        <v/>
      </c>
      <c r="B181" s="59" t="str">
        <f t="array" ref="B181">IFERROR(INDEX($A$11:$A$500, MATCH(0, COUNTIF($B$10:B180, $A$11:$A$500), 0)),"")</f>
        <v/>
      </c>
      <c r="C181" s="71" t="str">
        <f>IF(B181="","",COUNTIF('Incident Log'!$C$11:$C$500,B181))</f>
        <v/>
      </c>
      <c r="D181" s="71" t="str">
        <f>IF(B181="","",RANK(C181,$C$11:$C$500)+COUNTIF($C$11:C181,C181)-1)</f>
        <v/>
      </c>
      <c r="E181" s="71" t="str">
        <f t="shared" si="8"/>
        <v/>
      </c>
      <c r="F181" s="61" t="str">
        <f t="shared" si="6"/>
        <v/>
      </c>
      <c r="G181" s="73" t="str">
        <f t="shared" si="7"/>
        <v/>
      </c>
      <c r="H181" s="17"/>
    </row>
    <row r="182" spans="1:8" s="3" customFormat="1" x14ac:dyDescent="0.2">
      <c r="A182" s="60" t="str">
        <f>IF('Incident Log'!C182="","",'Incident Log'!C182)</f>
        <v/>
      </c>
      <c r="B182" s="59" t="str">
        <f t="array" ref="B182">IFERROR(INDEX($A$11:$A$500, MATCH(0, COUNTIF($B$10:B181, $A$11:$A$500), 0)),"")</f>
        <v/>
      </c>
      <c r="C182" s="71" t="str">
        <f>IF(B182="","",COUNTIF('Incident Log'!$C$11:$C$500,B182))</f>
        <v/>
      </c>
      <c r="D182" s="71" t="str">
        <f>IF(B182="","",RANK(C182,$C$11:$C$500)+COUNTIF($C$11:C182,C182)-1)</f>
        <v/>
      </c>
      <c r="E182" s="71" t="str">
        <f t="shared" si="8"/>
        <v/>
      </c>
      <c r="F182" s="61" t="str">
        <f t="shared" si="6"/>
        <v/>
      </c>
      <c r="G182" s="73" t="str">
        <f t="shared" si="7"/>
        <v/>
      </c>
      <c r="H182" s="17"/>
    </row>
    <row r="183" spans="1:8" s="3" customFormat="1" x14ac:dyDescent="0.2">
      <c r="A183" s="60" t="str">
        <f>IF('Incident Log'!C183="","",'Incident Log'!C183)</f>
        <v/>
      </c>
      <c r="B183" s="59" t="str">
        <f t="array" ref="B183">IFERROR(INDEX($A$11:$A$500, MATCH(0, COUNTIF($B$10:B182, $A$11:$A$500), 0)),"")</f>
        <v/>
      </c>
      <c r="C183" s="71" t="str">
        <f>IF(B183="","",COUNTIF('Incident Log'!$C$11:$C$500,B183))</f>
        <v/>
      </c>
      <c r="D183" s="71" t="str">
        <f>IF(B183="","",RANK(C183,$C$11:$C$500)+COUNTIF($C$11:C183,C183)-1)</f>
        <v/>
      </c>
      <c r="E183" s="71" t="str">
        <f t="shared" si="8"/>
        <v/>
      </c>
      <c r="F183" s="61" t="str">
        <f t="shared" si="6"/>
        <v/>
      </c>
      <c r="G183" s="73" t="str">
        <f t="shared" si="7"/>
        <v/>
      </c>
      <c r="H183" s="17"/>
    </row>
    <row r="184" spans="1:8" s="3" customFormat="1" x14ac:dyDescent="0.2">
      <c r="A184" s="60" t="str">
        <f>IF('Incident Log'!C184="","",'Incident Log'!C184)</f>
        <v/>
      </c>
      <c r="B184" s="59" t="str">
        <f t="array" ref="B184">IFERROR(INDEX($A$11:$A$500, MATCH(0, COUNTIF($B$10:B183, $A$11:$A$500), 0)),"")</f>
        <v/>
      </c>
      <c r="C184" s="71" t="str">
        <f>IF(B184="","",COUNTIF('Incident Log'!$C$11:$C$500,B184))</f>
        <v/>
      </c>
      <c r="D184" s="71" t="str">
        <f>IF(B184="","",RANK(C184,$C$11:$C$500)+COUNTIF($C$11:C184,C184)-1)</f>
        <v/>
      </c>
      <c r="E184" s="71" t="str">
        <f t="shared" si="8"/>
        <v/>
      </c>
      <c r="F184" s="61" t="str">
        <f t="shared" si="6"/>
        <v/>
      </c>
      <c r="G184" s="73" t="str">
        <f t="shared" si="7"/>
        <v/>
      </c>
      <c r="H184" s="17"/>
    </row>
    <row r="185" spans="1:8" s="3" customFormat="1" x14ac:dyDescent="0.2">
      <c r="A185" s="60" t="str">
        <f>IF('Incident Log'!C185="","",'Incident Log'!C185)</f>
        <v/>
      </c>
      <c r="B185" s="59" t="str">
        <f t="array" ref="B185">IFERROR(INDEX($A$11:$A$500, MATCH(0, COUNTIF($B$10:B184, $A$11:$A$500), 0)),"")</f>
        <v/>
      </c>
      <c r="C185" s="71" t="str">
        <f>IF(B185="","",COUNTIF('Incident Log'!$C$11:$C$500,B185))</f>
        <v/>
      </c>
      <c r="D185" s="71" t="str">
        <f>IF(B185="","",RANK(C185,$C$11:$C$500)+COUNTIF($C$11:C185,C185)-1)</f>
        <v/>
      </c>
      <c r="E185" s="71" t="str">
        <f t="shared" si="8"/>
        <v/>
      </c>
      <c r="F185" s="61" t="str">
        <f t="shared" si="6"/>
        <v/>
      </c>
      <c r="G185" s="73" t="str">
        <f t="shared" si="7"/>
        <v/>
      </c>
      <c r="H185" s="17"/>
    </row>
    <row r="186" spans="1:8" s="3" customFormat="1" x14ac:dyDescent="0.2">
      <c r="A186" s="60" t="str">
        <f>IF('Incident Log'!C186="","",'Incident Log'!C186)</f>
        <v/>
      </c>
      <c r="B186" s="59" t="str">
        <f t="array" ref="B186">IFERROR(INDEX($A$11:$A$500, MATCH(0, COUNTIF($B$10:B185, $A$11:$A$500), 0)),"")</f>
        <v/>
      </c>
      <c r="C186" s="71" t="str">
        <f>IF(B186="","",COUNTIF('Incident Log'!$C$11:$C$500,B186))</f>
        <v/>
      </c>
      <c r="D186" s="71" t="str">
        <f>IF(B186="","",RANK(C186,$C$11:$C$500)+COUNTIF($C$11:C186,C186)-1)</f>
        <v/>
      </c>
      <c r="E186" s="71" t="str">
        <f t="shared" si="8"/>
        <v/>
      </c>
      <c r="F186" s="61" t="str">
        <f t="shared" si="6"/>
        <v/>
      </c>
      <c r="G186" s="73" t="str">
        <f t="shared" si="7"/>
        <v/>
      </c>
      <c r="H186" s="17"/>
    </row>
    <row r="187" spans="1:8" s="3" customFormat="1" x14ac:dyDescent="0.2">
      <c r="A187" s="60" t="str">
        <f>IF('Incident Log'!C187="","",'Incident Log'!C187)</f>
        <v/>
      </c>
      <c r="B187" s="59" t="str">
        <f t="array" ref="B187">IFERROR(INDEX($A$11:$A$500, MATCH(0, COUNTIF($B$10:B186, $A$11:$A$500), 0)),"")</f>
        <v/>
      </c>
      <c r="C187" s="71" t="str">
        <f>IF(B187="","",COUNTIF('Incident Log'!$C$11:$C$500,B187))</f>
        <v/>
      </c>
      <c r="D187" s="71" t="str">
        <f>IF(B187="","",RANK(C187,$C$11:$C$500)+COUNTIF($C$11:C187,C187)-1)</f>
        <v/>
      </c>
      <c r="E187" s="71" t="str">
        <f t="shared" si="8"/>
        <v/>
      </c>
      <c r="F187" s="61" t="str">
        <f t="shared" si="6"/>
        <v/>
      </c>
      <c r="G187" s="73" t="str">
        <f t="shared" si="7"/>
        <v/>
      </c>
      <c r="H187" s="17"/>
    </row>
    <row r="188" spans="1:8" s="3" customFormat="1" x14ac:dyDescent="0.2">
      <c r="A188" s="60" t="str">
        <f>IF('Incident Log'!C188="","",'Incident Log'!C188)</f>
        <v/>
      </c>
      <c r="B188" s="59" t="str">
        <f t="array" ref="B188">IFERROR(INDEX($A$11:$A$500, MATCH(0, COUNTIF($B$10:B187, $A$11:$A$500), 0)),"")</f>
        <v/>
      </c>
      <c r="C188" s="71" t="str">
        <f>IF(B188="","",COUNTIF('Incident Log'!$C$11:$C$500,B188))</f>
        <v/>
      </c>
      <c r="D188" s="71" t="str">
        <f>IF(B188="","",RANK(C188,$C$11:$C$500)+COUNTIF($C$11:C188,C188)-1)</f>
        <v/>
      </c>
      <c r="E188" s="71" t="str">
        <f t="shared" si="8"/>
        <v/>
      </c>
      <c r="F188" s="61" t="str">
        <f t="shared" si="6"/>
        <v/>
      </c>
      <c r="G188" s="73" t="str">
        <f t="shared" si="7"/>
        <v/>
      </c>
      <c r="H188" s="17"/>
    </row>
    <row r="189" spans="1:8" s="3" customFormat="1" x14ac:dyDescent="0.2">
      <c r="A189" s="60" t="str">
        <f>IF('Incident Log'!C189="","",'Incident Log'!C189)</f>
        <v/>
      </c>
      <c r="B189" s="59" t="str">
        <f t="array" ref="B189">IFERROR(INDEX($A$11:$A$500, MATCH(0, COUNTIF($B$10:B188, $A$11:$A$500), 0)),"")</f>
        <v/>
      </c>
      <c r="C189" s="71" t="str">
        <f>IF(B189="","",COUNTIF('Incident Log'!$C$11:$C$500,B189))</f>
        <v/>
      </c>
      <c r="D189" s="71" t="str">
        <f>IF(B189="","",RANK(C189,$C$11:$C$500)+COUNTIF($C$11:C189,C189)-1)</f>
        <v/>
      </c>
      <c r="E189" s="71" t="str">
        <f t="shared" si="8"/>
        <v/>
      </c>
      <c r="F189" s="61" t="str">
        <f t="shared" si="6"/>
        <v/>
      </c>
      <c r="G189" s="73" t="str">
        <f t="shared" si="7"/>
        <v/>
      </c>
      <c r="H189" s="17"/>
    </row>
    <row r="190" spans="1:8" s="3" customFormat="1" x14ac:dyDescent="0.2">
      <c r="A190" s="60" t="str">
        <f>IF('Incident Log'!C190="","",'Incident Log'!C190)</f>
        <v/>
      </c>
      <c r="B190" s="59" t="str">
        <f t="array" ref="B190">IFERROR(INDEX($A$11:$A$500, MATCH(0, COUNTIF($B$10:B189, $A$11:$A$500), 0)),"")</f>
        <v/>
      </c>
      <c r="C190" s="71" t="str">
        <f>IF(B190="","",COUNTIF('Incident Log'!$C$11:$C$500,B190))</f>
        <v/>
      </c>
      <c r="D190" s="71" t="str">
        <f>IF(B190="","",RANK(C190,$C$11:$C$500)+COUNTIF($C$11:C190,C190)-1)</f>
        <v/>
      </c>
      <c r="E190" s="71" t="str">
        <f t="shared" si="8"/>
        <v/>
      </c>
      <c r="F190" s="61" t="str">
        <f t="shared" si="6"/>
        <v/>
      </c>
      <c r="G190" s="73" t="str">
        <f t="shared" si="7"/>
        <v/>
      </c>
      <c r="H190" s="17"/>
    </row>
    <row r="191" spans="1:8" s="3" customFormat="1" x14ac:dyDescent="0.2">
      <c r="A191" s="60" t="str">
        <f>IF('Incident Log'!C191="","",'Incident Log'!C191)</f>
        <v/>
      </c>
      <c r="B191" s="59" t="str">
        <f t="array" ref="B191">IFERROR(INDEX($A$11:$A$500, MATCH(0, COUNTIF($B$10:B190, $A$11:$A$500), 0)),"")</f>
        <v/>
      </c>
      <c r="C191" s="71" t="str">
        <f>IF(B191="","",COUNTIF('Incident Log'!$C$11:$C$500,B191))</f>
        <v/>
      </c>
      <c r="D191" s="71" t="str">
        <f>IF(B191="","",RANK(C191,$C$11:$C$500)+COUNTIF($C$11:C191,C191)-1)</f>
        <v/>
      </c>
      <c r="E191" s="71" t="str">
        <f t="shared" si="8"/>
        <v/>
      </c>
      <c r="F191" s="61" t="str">
        <f t="shared" si="6"/>
        <v/>
      </c>
      <c r="G191" s="73" t="str">
        <f t="shared" si="7"/>
        <v/>
      </c>
      <c r="H191" s="17"/>
    </row>
    <row r="192" spans="1:8" s="3" customFormat="1" x14ac:dyDescent="0.2">
      <c r="A192" s="60" t="str">
        <f>IF('Incident Log'!C192="","",'Incident Log'!C192)</f>
        <v/>
      </c>
      <c r="B192" s="59" t="str">
        <f t="array" ref="B192">IFERROR(INDEX($A$11:$A$500, MATCH(0, COUNTIF($B$10:B191, $A$11:$A$500), 0)),"")</f>
        <v/>
      </c>
      <c r="C192" s="71" t="str">
        <f>IF(B192="","",COUNTIF('Incident Log'!$C$11:$C$500,B192))</f>
        <v/>
      </c>
      <c r="D192" s="71" t="str">
        <f>IF(B192="","",RANK(C192,$C$11:$C$500)+COUNTIF($C$11:C192,C192)-1)</f>
        <v/>
      </c>
      <c r="E192" s="71" t="str">
        <f t="shared" si="8"/>
        <v/>
      </c>
      <c r="F192" s="61" t="str">
        <f t="shared" si="6"/>
        <v/>
      </c>
      <c r="G192" s="73" t="str">
        <f t="shared" si="7"/>
        <v/>
      </c>
      <c r="H192" s="17"/>
    </row>
    <row r="193" spans="1:8" s="3" customFormat="1" x14ac:dyDescent="0.2">
      <c r="A193" s="60" t="str">
        <f>IF('Incident Log'!C193="","",'Incident Log'!C193)</f>
        <v/>
      </c>
      <c r="B193" s="59" t="str">
        <f t="array" ref="B193">IFERROR(INDEX($A$11:$A$500, MATCH(0, COUNTIF($B$10:B192, $A$11:$A$500), 0)),"")</f>
        <v/>
      </c>
      <c r="C193" s="71" t="str">
        <f>IF(B193="","",COUNTIF('Incident Log'!$C$11:$C$500,B193))</f>
        <v/>
      </c>
      <c r="D193" s="71" t="str">
        <f>IF(B193="","",RANK(C193,$C$11:$C$500)+COUNTIF($C$11:C193,C193)-1)</f>
        <v/>
      </c>
      <c r="E193" s="71" t="str">
        <f t="shared" si="8"/>
        <v/>
      </c>
      <c r="F193" s="61" t="str">
        <f t="shared" si="6"/>
        <v/>
      </c>
      <c r="G193" s="73" t="str">
        <f t="shared" si="7"/>
        <v/>
      </c>
      <c r="H193" s="17"/>
    </row>
    <row r="194" spans="1:8" s="3" customFormat="1" x14ac:dyDescent="0.2">
      <c r="A194" s="60" t="str">
        <f>IF('Incident Log'!C194="","",'Incident Log'!C194)</f>
        <v/>
      </c>
      <c r="B194" s="59" t="str">
        <f t="array" ref="B194">IFERROR(INDEX($A$11:$A$500, MATCH(0, COUNTIF($B$10:B193, $A$11:$A$500), 0)),"")</f>
        <v/>
      </c>
      <c r="C194" s="71" t="str">
        <f>IF(B194="","",COUNTIF('Incident Log'!$C$11:$C$500,B194))</f>
        <v/>
      </c>
      <c r="D194" s="71" t="str">
        <f>IF(B194="","",RANK(C194,$C$11:$C$500)+COUNTIF($C$11:C194,C194)-1)</f>
        <v/>
      </c>
      <c r="E194" s="71" t="str">
        <f t="shared" si="8"/>
        <v/>
      </c>
      <c r="F194" s="61" t="str">
        <f t="shared" si="6"/>
        <v/>
      </c>
      <c r="G194" s="73" t="str">
        <f t="shared" si="7"/>
        <v/>
      </c>
      <c r="H194" s="17"/>
    </row>
    <row r="195" spans="1:8" s="3" customFormat="1" x14ac:dyDescent="0.2">
      <c r="A195" s="60" t="str">
        <f>IF('Incident Log'!C195="","",'Incident Log'!C195)</f>
        <v/>
      </c>
      <c r="B195" s="59" t="str">
        <f t="array" ref="B195">IFERROR(INDEX($A$11:$A$500, MATCH(0, COUNTIF($B$10:B194, $A$11:$A$500), 0)),"")</f>
        <v/>
      </c>
      <c r="C195" s="71" t="str">
        <f>IF(B195="","",COUNTIF('Incident Log'!$C$11:$C$500,B195))</f>
        <v/>
      </c>
      <c r="D195" s="71" t="str">
        <f>IF(B195="","",RANK(C195,$C$11:$C$500)+COUNTIF($C$11:C195,C195)-1)</f>
        <v/>
      </c>
      <c r="E195" s="71" t="str">
        <f t="shared" si="8"/>
        <v/>
      </c>
      <c r="F195" s="61" t="str">
        <f t="shared" si="6"/>
        <v/>
      </c>
      <c r="G195" s="73" t="str">
        <f t="shared" si="7"/>
        <v/>
      </c>
      <c r="H195" s="17"/>
    </row>
    <row r="196" spans="1:8" s="3" customFormat="1" x14ac:dyDescent="0.2">
      <c r="A196" s="60" t="str">
        <f>IF('Incident Log'!C196="","",'Incident Log'!C196)</f>
        <v/>
      </c>
      <c r="B196" s="59" t="str">
        <f t="array" ref="B196">IFERROR(INDEX($A$11:$A$500, MATCH(0, COUNTIF($B$10:B195, $A$11:$A$500), 0)),"")</f>
        <v/>
      </c>
      <c r="C196" s="71" t="str">
        <f>IF(B196="","",COUNTIF('Incident Log'!$C$11:$C$500,B196))</f>
        <v/>
      </c>
      <c r="D196" s="71" t="str">
        <f>IF(B196="","",RANK(C196,$C$11:$C$500)+COUNTIF($C$11:C196,C196)-1)</f>
        <v/>
      </c>
      <c r="E196" s="71" t="str">
        <f t="shared" si="8"/>
        <v/>
      </c>
      <c r="F196" s="61" t="str">
        <f t="shared" si="6"/>
        <v/>
      </c>
      <c r="G196" s="73" t="str">
        <f t="shared" si="7"/>
        <v/>
      </c>
      <c r="H196" s="17"/>
    </row>
    <row r="197" spans="1:8" s="3" customFormat="1" x14ac:dyDescent="0.2">
      <c r="A197" s="60" t="str">
        <f>IF('Incident Log'!C197="","",'Incident Log'!C197)</f>
        <v/>
      </c>
      <c r="B197" s="59" t="str">
        <f t="array" ref="B197">IFERROR(INDEX($A$11:$A$500, MATCH(0, COUNTIF($B$10:B196, $A$11:$A$500), 0)),"")</f>
        <v/>
      </c>
      <c r="C197" s="71" t="str">
        <f>IF(B197="","",COUNTIF('Incident Log'!$C$11:$C$500,B197))</f>
        <v/>
      </c>
      <c r="D197" s="71" t="str">
        <f>IF(B197="","",RANK(C197,$C$11:$C$500)+COUNTIF($C$11:C197,C197)-1)</f>
        <v/>
      </c>
      <c r="E197" s="71" t="str">
        <f t="shared" si="8"/>
        <v/>
      </c>
      <c r="F197" s="61" t="str">
        <f t="shared" si="6"/>
        <v/>
      </c>
      <c r="G197" s="73" t="str">
        <f t="shared" si="7"/>
        <v/>
      </c>
      <c r="H197" s="17"/>
    </row>
    <row r="198" spans="1:8" s="3" customFormat="1" x14ac:dyDescent="0.2">
      <c r="A198" s="60" t="str">
        <f>IF('Incident Log'!C198="","",'Incident Log'!C198)</f>
        <v/>
      </c>
      <c r="B198" s="59" t="str">
        <f t="array" ref="B198">IFERROR(INDEX($A$11:$A$500, MATCH(0, COUNTIF($B$10:B197, $A$11:$A$500), 0)),"")</f>
        <v/>
      </c>
      <c r="C198" s="71" t="str">
        <f>IF(B198="","",COUNTIF('Incident Log'!$C$11:$C$500,B198))</f>
        <v/>
      </c>
      <c r="D198" s="71" t="str">
        <f>IF(B198="","",RANK(C198,$C$11:$C$500)+COUNTIF($C$11:C198,C198)-1)</f>
        <v/>
      </c>
      <c r="E198" s="71" t="str">
        <f t="shared" si="8"/>
        <v/>
      </c>
      <c r="F198" s="61" t="str">
        <f t="shared" si="6"/>
        <v/>
      </c>
      <c r="G198" s="73" t="str">
        <f t="shared" si="7"/>
        <v/>
      </c>
      <c r="H198" s="17"/>
    </row>
    <row r="199" spans="1:8" s="3" customFormat="1" x14ac:dyDescent="0.2">
      <c r="A199" s="60" t="str">
        <f>IF('Incident Log'!C199="","",'Incident Log'!C199)</f>
        <v/>
      </c>
      <c r="B199" s="59" t="str">
        <f t="array" ref="B199">IFERROR(INDEX($A$11:$A$500, MATCH(0, COUNTIF($B$10:B198, $A$11:$A$500), 0)),"")</f>
        <v/>
      </c>
      <c r="C199" s="71" t="str">
        <f>IF(B199="","",COUNTIF('Incident Log'!$C$11:$C$500,B199))</f>
        <v/>
      </c>
      <c r="D199" s="71" t="str">
        <f>IF(B199="","",RANK(C199,$C$11:$C$500)+COUNTIF($C$11:C199,C199)-1)</f>
        <v/>
      </c>
      <c r="E199" s="71" t="str">
        <f t="shared" si="8"/>
        <v/>
      </c>
      <c r="F199" s="61" t="str">
        <f t="shared" si="6"/>
        <v/>
      </c>
      <c r="G199" s="73" t="str">
        <f t="shared" si="7"/>
        <v/>
      </c>
      <c r="H199" s="17"/>
    </row>
    <row r="200" spans="1:8" s="3" customFormat="1" x14ac:dyDescent="0.2">
      <c r="A200" s="60" t="str">
        <f>IF('Incident Log'!C200="","",'Incident Log'!C200)</f>
        <v/>
      </c>
      <c r="B200" s="59" t="str">
        <f t="array" ref="B200">IFERROR(INDEX($A$11:$A$500, MATCH(0, COUNTIF($B$10:B199, $A$11:$A$500), 0)),"")</f>
        <v/>
      </c>
      <c r="C200" s="71" t="str">
        <f>IF(B200="","",COUNTIF('Incident Log'!$C$11:$C$500,B200))</f>
        <v/>
      </c>
      <c r="D200" s="71" t="str">
        <f>IF(B200="","",RANK(C200,$C$11:$C$500)+COUNTIF($C$11:C200,C200)-1)</f>
        <v/>
      </c>
      <c r="E200" s="71" t="str">
        <f t="shared" si="8"/>
        <v/>
      </c>
      <c r="F200" s="61" t="str">
        <f t="shared" si="6"/>
        <v/>
      </c>
      <c r="G200" s="73" t="str">
        <f t="shared" si="7"/>
        <v/>
      </c>
      <c r="H200" s="17"/>
    </row>
    <row r="201" spans="1:8" s="3" customFormat="1" x14ac:dyDescent="0.2">
      <c r="A201" s="60" t="str">
        <f>IF('Incident Log'!C201="","",'Incident Log'!C201)</f>
        <v/>
      </c>
      <c r="B201" s="59" t="str">
        <f t="array" ref="B201">IFERROR(INDEX($A$11:$A$500, MATCH(0, COUNTIF($B$10:B200, $A$11:$A$500), 0)),"")</f>
        <v/>
      </c>
      <c r="C201" s="71" t="str">
        <f>IF(B201="","",COUNTIF('Incident Log'!$C$11:$C$500,B201))</f>
        <v/>
      </c>
      <c r="D201" s="71" t="str">
        <f>IF(B201="","",RANK(C201,$C$11:$C$500)+COUNTIF($C$11:C201,C201)-1)</f>
        <v/>
      </c>
      <c r="E201" s="71" t="str">
        <f t="shared" si="8"/>
        <v/>
      </c>
      <c r="F201" s="61" t="str">
        <f t="shared" si="6"/>
        <v/>
      </c>
      <c r="G201" s="73" t="str">
        <f t="shared" si="7"/>
        <v/>
      </c>
      <c r="H201" s="17"/>
    </row>
    <row r="202" spans="1:8" s="3" customFormat="1" x14ac:dyDescent="0.2">
      <c r="A202" s="60" t="str">
        <f>IF('Incident Log'!C202="","",'Incident Log'!C202)</f>
        <v/>
      </c>
      <c r="B202" s="59" t="str">
        <f t="array" ref="B202">IFERROR(INDEX($A$11:$A$500, MATCH(0, COUNTIF($B$10:B201, $A$11:$A$500), 0)),"")</f>
        <v/>
      </c>
      <c r="C202" s="71" t="str">
        <f>IF(B202="","",COUNTIF('Incident Log'!$C$11:$C$500,B202))</f>
        <v/>
      </c>
      <c r="D202" s="71" t="str">
        <f>IF(B202="","",RANK(C202,$C$11:$C$500)+COUNTIF($C$11:C202,C202)-1)</f>
        <v/>
      </c>
      <c r="E202" s="71" t="str">
        <f t="shared" si="8"/>
        <v/>
      </c>
      <c r="F202" s="61" t="str">
        <f t="shared" si="6"/>
        <v/>
      </c>
      <c r="G202" s="73" t="str">
        <f t="shared" si="7"/>
        <v/>
      </c>
      <c r="H202" s="17"/>
    </row>
    <row r="203" spans="1:8" s="3" customFormat="1" x14ac:dyDescent="0.2">
      <c r="A203" s="60" t="str">
        <f>IF('Incident Log'!C203="","",'Incident Log'!C203)</f>
        <v/>
      </c>
      <c r="B203" s="59" t="str">
        <f t="array" ref="B203">IFERROR(INDEX($A$11:$A$500, MATCH(0, COUNTIF($B$10:B202, $A$11:$A$500), 0)),"")</f>
        <v/>
      </c>
      <c r="C203" s="71" t="str">
        <f>IF(B203="","",COUNTIF('Incident Log'!$C$11:$C$500,B203))</f>
        <v/>
      </c>
      <c r="D203" s="71" t="str">
        <f>IF(B203="","",RANK(C203,$C$11:$C$500)+COUNTIF($C$11:C203,C203)-1)</f>
        <v/>
      </c>
      <c r="E203" s="71" t="str">
        <f t="shared" si="8"/>
        <v/>
      </c>
      <c r="F203" s="61" t="str">
        <f t="shared" si="6"/>
        <v/>
      </c>
      <c r="G203" s="73" t="str">
        <f t="shared" si="7"/>
        <v/>
      </c>
      <c r="H203" s="17"/>
    </row>
    <row r="204" spans="1:8" s="3" customFormat="1" x14ac:dyDescent="0.2">
      <c r="A204" s="60" t="str">
        <f>IF('Incident Log'!C204="","",'Incident Log'!C204)</f>
        <v/>
      </c>
      <c r="B204" s="59" t="str">
        <f t="array" ref="B204">IFERROR(INDEX($A$11:$A$500, MATCH(0, COUNTIF($B$10:B203, $A$11:$A$500), 0)),"")</f>
        <v/>
      </c>
      <c r="C204" s="71" t="str">
        <f>IF(B204="","",COUNTIF('Incident Log'!$C$11:$C$500,B204))</f>
        <v/>
      </c>
      <c r="D204" s="71" t="str">
        <f>IF(B204="","",RANK(C204,$C$11:$C$500)+COUNTIF($C$11:C204,C204)-1)</f>
        <v/>
      </c>
      <c r="E204" s="71" t="str">
        <f t="shared" si="8"/>
        <v/>
      </c>
      <c r="F204" s="61" t="str">
        <f t="shared" ref="F204:F267" si="9">IF(B204="","",INDEX($B$11:$B$500,MATCH(E204,$D$11:$D$500,0)))</f>
        <v/>
      </c>
      <c r="G204" s="73" t="str">
        <f t="shared" ref="G204:G267" si="10">IF(B204="","",VLOOKUP(F204,$B$11:$C$500,2,FALSE))</f>
        <v/>
      </c>
      <c r="H204" s="17"/>
    </row>
    <row r="205" spans="1:8" s="3" customFormat="1" x14ac:dyDescent="0.2">
      <c r="A205" s="60" t="str">
        <f>IF('Incident Log'!C205="","",'Incident Log'!C205)</f>
        <v/>
      </c>
      <c r="B205" s="59" t="str">
        <f t="array" ref="B205">IFERROR(INDEX($A$11:$A$500, MATCH(0, COUNTIF($B$10:B204, $A$11:$A$500), 0)),"")</f>
        <v/>
      </c>
      <c r="C205" s="71" t="str">
        <f>IF(B205="","",COUNTIF('Incident Log'!$C$11:$C$500,B205))</f>
        <v/>
      </c>
      <c r="D205" s="71" t="str">
        <f>IF(B205="","",RANK(C205,$C$11:$C$500)+COUNTIF($C$11:C205,C205)-1)</f>
        <v/>
      </c>
      <c r="E205" s="71" t="str">
        <f t="shared" si="8"/>
        <v/>
      </c>
      <c r="F205" s="61" t="str">
        <f t="shared" si="9"/>
        <v/>
      </c>
      <c r="G205" s="73" t="str">
        <f t="shared" si="10"/>
        <v/>
      </c>
      <c r="H205" s="17"/>
    </row>
    <row r="206" spans="1:8" s="3" customFormat="1" x14ac:dyDescent="0.2">
      <c r="A206" s="60" t="str">
        <f>IF('Incident Log'!C206="","",'Incident Log'!C206)</f>
        <v/>
      </c>
      <c r="B206" s="59" t="str">
        <f t="array" ref="B206">IFERROR(INDEX($A$11:$A$500, MATCH(0, COUNTIF($B$10:B205, $A$11:$A$500), 0)),"")</f>
        <v/>
      </c>
      <c r="C206" s="71" t="str">
        <f>IF(B206="","",COUNTIF('Incident Log'!$C$11:$C$500,B206))</f>
        <v/>
      </c>
      <c r="D206" s="71" t="str">
        <f>IF(B206="","",RANK(C206,$C$11:$C$500)+COUNTIF($C$11:C206,C206)-1)</f>
        <v/>
      </c>
      <c r="E206" s="71" t="str">
        <f t="shared" ref="E206:E269" si="11">IF(B206="","",1+E205)</f>
        <v/>
      </c>
      <c r="F206" s="61" t="str">
        <f t="shared" si="9"/>
        <v/>
      </c>
      <c r="G206" s="73" t="str">
        <f t="shared" si="10"/>
        <v/>
      </c>
      <c r="H206" s="17"/>
    </row>
    <row r="207" spans="1:8" s="3" customFormat="1" x14ac:dyDescent="0.2">
      <c r="A207" s="60" t="str">
        <f>IF('Incident Log'!C207="","",'Incident Log'!C207)</f>
        <v/>
      </c>
      <c r="B207" s="59" t="str">
        <f t="array" ref="B207">IFERROR(INDEX($A$11:$A$500, MATCH(0, COUNTIF($B$10:B206, $A$11:$A$500), 0)),"")</f>
        <v/>
      </c>
      <c r="C207" s="71" t="str">
        <f>IF(B207="","",COUNTIF('Incident Log'!$C$11:$C$500,B207))</f>
        <v/>
      </c>
      <c r="D207" s="71" t="str">
        <f>IF(B207="","",RANK(C207,$C$11:$C$500)+COUNTIF($C$11:C207,C207)-1)</f>
        <v/>
      </c>
      <c r="E207" s="71" t="str">
        <f t="shared" si="11"/>
        <v/>
      </c>
      <c r="F207" s="61" t="str">
        <f t="shared" si="9"/>
        <v/>
      </c>
      <c r="G207" s="73" t="str">
        <f t="shared" si="10"/>
        <v/>
      </c>
      <c r="H207" s="17"/>
    </row>
    <row r="208" spans="1:8" s="3" customFormat="1" x14ac:dyDescent="0.2">
      <c r="A208" s="60" t="str">
        <f>IF('Incident Log'!C208="","",'Incident Log'!C208)</f>
        <v/>
      </c>
      <c r="B208" s="59" t="str">
        <f t="array" ref="B208">IFERROR(INDEX($A$11:$A$500, MATCH(0, COUNTIF($B$10:B207, $A$11:$A$500), 0)),"")</f>
        <v/>
      </c>
      <c r="C208" s="71" t="str">
        <f>IF(B208="","",COUNTIF('Incident Log'!$C$11:$C$500,B208))</f>
        <v/>
      </c>
      <c r="D208" s="71" t="str">
        <f>IF(B208="","",RANK(C208,$C$11:$C$500)+COUNTIF($C$11:C208,C208)-1)</f>
        <v/>
      </c>
      <c r="E208" s="71" t="str">
        <f t="shared" si="11"/>
        <v/>
      </c>
      <c r="F208" s="61" t="str">
        <f t="shared" si="9"/>
        <v/>
      </c>
      <c r="G208" s="73" t="str">
        <f t="shared" si="10"/>
        <v/>
      </c>
      <c r="H208" s="17"/>
    </row>
    <row r="209" spans="1:8" s="3" customFormat="1" x14ac:dyDescent="0.2">
      <c r="A209" s="60" t="str">
        <f>IF('Incident Log'!C209="","",'Incident Log'!C209)</f>
        <v/>
      </c>
      <c r="B209" s="59" t="str">
        <f t="array" ref="B209">IFERROR(INDEX($A$11:$A$500, MATCH(0, COUNTIF($B$10:B208, $A$11:$A$500), 0)),"")</f>
        <v/>
      </c>
      <c r="C209" s="71" t="str">
        <f>IF(B209="","",COUNTIF('Incident Log'!$C$11:$C$500,B209))</f>
        <v/>
      </c>
      <c r="D209" s="71" t="str">
        <f>IF(B209="","",RANK(C209,$C$11:$C$500)+COUNTIF($C$11:C209,C209)-1)</f>
        <v/>
      </c>
      <c r="E209" s="71" t="str">
        <f t="shared" si="11"/>
        <v/>
      </c>
      <c r="F209" s="61" t="str">
        <f t="shared" si="9"/>
        <v/>
      </c>
      <c r="G209" s="73" t="str">
        <f t="shared" si="10"/>
        <v/>
      </c>
      <c r="H209" s="17"/>
    </row>
    <row r="210" spans="1:8" s="3" customFormat="1" x14ac:dyDescent="0.2">
      <c r="A210" s="60" t="str">
        <f>IF('Incident Log'!C210="","",'Incident Log'!C210)</f>
        <v/>
      </c>
      <c r="B210" s="59" t="str">
        <f t="array" ref="B210">IFERROR(INDEX($A$11:$A$500, MATCH(0, COUNTIF($B$10:B209, $A$11:$A$500), 0)),"")</f>
        <v/>
      </c>
      <c r="C210" s="71" t="str">
        <f>IF(B210="","",COUNTIF('Incident Log'!$C$11:$C$500,B210))</f>
        <v/>
      </c>
      <c r="D210" s="71" t="str">
        <f>IF(B210="","",RANK(C210,$C$11:$C$500)+COUNTIF($C$11:C210,C210)-1)</f>
        <v/>
      </c>
      <c r="E210" s="71" t="str">
        <f t="shared" si="11"/>
        <v/>
      </c>
      <c r="F210" s="61" t="str">
        <f t="shared" si="9"/>
        <v/>
      </c>
      <c r="G210" s="73" t="str">
        <f t="shared" si="10"/>
        <v/>
      </c>
      <c r="H210" s="17"/>
    </row>
    <row r="211" spans="1:8" s="3" customFormat="1" x14ac:dyDescent="0.2">
      <c r="A211" s="60" t="str">
        <f>IF('Incident Log'!C211="","",'Incident Log'!C211)</f>
        <v/>
      </c>
      <c r="B211" s="59" t="str">
        <f t="array" ref="B211">IFERROR(INDEX($A$11:$A$500, MATCH(0, COUNTIF($B$10:B210, $A$11:$A$500), 0)),"")</f>
        <v/>
      </c>
      <c r="C211" s="71" t="str">
        <f>IF(B211="","",COUNTIF('Incident Log'!$C$11:$C$500,B211))</f>
        <v/>
      </c>
      <c r="D211" s="71" t="str">
        <f>IF(B211="","",RANK(C211,$C$11:$C$500)+COUNTIF($C$11:C211,C211)-1)</f>
        <v/>
      </c>
      <c r="E211" s="71" t="str">
        <f t="shared" si="11"/>
        <v/>
      </c>
      <c r="F211" s="61" t="str">
        <f t="shared" si="9"/>
        <v/>
      </c>
      <c r="G211" s="73" t="str">
        <f t="shared" si="10"/>
        <v/>
      </c>
      <c r="H211" s="17"/>
    </row>
    <row r="212" spans="1:8" s="3" customFormat="1" x14ac:dyDescent="0.2">
      <c r="A212" s="60" t="str">
        <f>IF('Incident Log'!C212="","",'Incident Log'!C212)</f>
        <v/>
      </c>
      <c r="B212" s="59" t="str">
        <f t="array" ref="B212">IFERROR(INDEX($A$11:$A$500, MATCH(0, COUNTIF($B$10:B211, $A$11:$A$500), 0)),"")</f>
        <v/>
      </c>
      <c r="C212" s="71" t="str">
        <f>IF(B212="","",COUNTIF('Incident Log'!$C$11:$C$500,B212))</f>
        <v/>
      </c>
      <c r="D212" s="71" t="str">
        <f>IF(B212="","",RANK(C212,$C$11:$C$500)+COUNTIF($C$11:C212,C212)-1)</f>
        <v/>
      </c>
      <c r="E212" s="71" t="str">
        <f t="shared" si="11"/>
        <v/>
      </c>
      <c r="F212" s="61" t="str">
        <f t="shared" si="9"/>
        <v/>
      </c>
      <c r="G212" s="73" t="str">
        <f t="shared" si="10"/>
        <v/>
      </c>
      <c r="H212" s="17"/>
    </row>
    <row r="213" spans="1:8" s="3" customFormat="1" x14ac:dyDescent="0.2">
      <c r="A213" s="60" t="str">
        <f>IF('Incident Log'!C213="","",'Incident Log'!C213)</f>
        <v/>
      </c>
      <c r="B213" s="59" t="str">
        <f t="array" ref="B213">IFERROR(INDEX($A$11:$A$500, MATCH(0, COUNTIF($B$10:B212, $A$11:$A$500), 0)),"")</f>
        <v/>
      </c>
      <c r="C213" s="71" t="str">
        <f>IF(B213="","",COUNTIF('Incident Log'!$C$11:$C$500,B213))</f>
        <v/>
      </c>
      <c r="D213" s="71" t="str">
        <f>IF(B213="","",RANK(C213,$C$11:$C$500)+COUNTIF($C$11:C213,C213)-1)</f>
        <v/>
      </c>
      <c r="E213" s="71" t="str">
        <f t="shared" si="11"/>
        <v/>
      </c>
      <c r="F213" s="61" t="str">
        <f t="shared" si="9"/>
        <v/>
      </c>
      <c r="G213" s="73" t="str">
        <f t="shared" si="10"/>
        <v/>
      </c>
      <c r="H213" s="17"/>
    </row>
    <row r="214" spans="1:8" s="3" customFormat="1" x14ac:dyDescent="0.2">
      <c r="A214" s="60" t="str">
        <f>IF('Incident Log'!C214="","",'Incident Log'!C214)</f>
        <v/>
      </c>
      <c r="B214" s="59" t="str">
        <f t="array" ref="B214">IFERROR(INDEX($A$11:$A$500, MATCH(0, COUNTIF($B$10:B213, $A$11:$A$500), 0)),"")</f>
        <v/>
      </c>
      <c r="C214" s="71" t="str">
        <f>IF(B214="","",COUNTIF('Incident Log'!$C$11:$C$500,B214))</f>
        <v/>
      </c>
      <c r="D214" s="71" t="str">
        <f>IF(B214="","",RANK(C214,$C$11:$C$500)+COUNTIF($C$11:C214,C214)-1)</f>
        <v/>
      </c>
      <c r="E214" s="71" t="str">
        <f t="shared" si="11"/>
        <v/>
      </c>
      <c r="F214" s="61" t="str">
        <f t="shared" si="9"/>
        <v/>
      </c>
      <c r="G214" s="73" t="str">
        <f t="shared" si="10"/>
        <v/>
      </c>
      <c r="H214" s="17"/>
    </row>
    <row r="215" spans="1:8" s="3" customFormat="1" x14ac:dyDescent="0.2">
      <c r="A215" s="60" t="str">
        <f>IF('Incident Log'!C215="","",'Incident Log'!C215)</f>
        <v/>
      </c>
      <c r="B215" s="59" t="str">
        <f t="array" ref="B215">IFERROR(INDEX($A$11:$A$500, MATCH(0, COUNTIF($B$10:B214, $A$11:$A$500), 0)),"")</f>
        <v/>
      </c>
      <c r="C215" s="71" t="str">
        <f>IF(B215="","",COUNTIF('Incident Log'!$C$11:$C$500,B215))</f>
        <v/>
      </c>
      <c r="D215" s="71" t="str">
        <f>IF(B215="","",RANK(C215,$C$11:$C$500)+COUNTIF($C$11:C215,C215)-1)</f>
        <v/>
      </c>
      <c r="E215" s="71" t="str">
        <f t="shared" si="11"/>
        <v/>
      </c>
      <c r="F215" s="61" t="str">
        <f t="shared" si="9"/>
        <v/>
      </c>
      <c r="G215" s="73" t="str">
        <f t="shared" si="10"/>
        <v/>
      </c>
      <c r="H215" s="17"/>
    </row>
    <row r="216" spans="1:8" s="3" customFormat="1" x14ac:dyDescent="0.2">
      <c r="A216" s="60" t="str">
        <f>IF('Incident Log'!C216="","",'Incident Log'!C216)</f>
        <v/>
      </c>
      <c r="B216" s="59" t="str">
        <f t="array" ref="B216">IFERROR(INDEX($A$11:$A$500, MATCH(0, COUNTIF($B$10:B215, $A$11:$A$500), 0)),"")</f>
        <v/>
      </c>
      <c r="C216" s="71" t="str">
        <f>IF(B216="","",COUNTIF('Incident Log'!$C$11:$C$500,B216))</f>
        <v/>
      </c>
      <c r="D216" s="71" t="str">
        <f>IF(B216="","",RANK(C216,$C$11:$C$500)+COUNTIF($C$11:C216,C216)-1)</f>
        <v/>
      </c>
      <c r="E216" s="71" t="str">
        <f t="shared" si="11"/>
        <v/>
      </c>
      <c r="F216" s="61" t="str">
        <f t="shared" si="9"/>
        <v/>
      </c>
      <c r="G216" s="73" t="str">
        <f t="shared" si="10"/>
        <v/>
      </c>
      <c r="H216" s="17"/>
    </row>
    <row r="217" spans="1:8" s="3" customFormat="1" x14ac:dyDescent="0.2">
      <c r="A217" s="60" t="str">
        <f>IF('Incident Log'!C217="","",'Incident Log'!C217)</f>
        <v/>
      </c>
      <c r="B217" s="59" t="str">
        <f t="array" ref="B217">IFERROR(INDEX($A$11:$A$500, MATCH(0, COUNTIF($B$10:B216, $A$11:$A$500), 0)),"")</f>
        <v/>
      </c>
      <c r="C217" s="71" t="str">
        <f>IF(B217="","",COUNTIF('Incident Log'!$C$11:$C$500,B217))</f>
        <v/>
      </c>
      <c r="D217" s="71" t="str">
        <f>IF(B217="","",RANK(C217,$C$11:$C$500)+COUNTIF($C$11:C217,C217)-1)</f>
        <v/>
      </c>
      <c r="E217" s="71" t="str">
        <f t="shared" si="11"/>
        <v/>
      </c>
      <c r="F217" s="61" t="str">
        <f t="shared" si="9"/>
        <v/>
      </c>
      <c r="G217" s="73" t="str">
        <f t="shared" si="10"/>
        <v/>
      </c>
      <c r="H217" s="17"/>
    </row>
    <row r="218" spans="1:8" s="3" customFormat="1" x14ac:dyDescent="0.2">
      <c r="A218" s="60" t="str">
        <f>IF('Incident Log'!C218="","",'Incident Log'!C218)</f>
        <v/>
      </c>
      <c r="B218" s="59" t="str">
        <f t="array" ref="B218">IFERROR(INDEX($A$11:$A$500, MATCH(0, COUNTIF($B$10:B217, $A$11:$A$500), 0)),"")</f>
        <v/>
      </c>
      <c r="C218" s="71" t="str">
        <f>IF(B218="","",COUNTIF('Incident Log'!$C$11:$C$500,B218))</f>
        <v/>
      </c>
      <c r="D218" s="71" t="str">
        <f>IF(B218="","",RANK(C218,$C$11:$C$500)+COUNTIF($C$11:C218,C218)-1)</f>
        <v/>
      </c>
      <c r="E218" s="71" t="str">
        <f t="shared" si="11"/>
        <v/>
      </c>
      <c r="F218" s="61" t="str">
        <f t="shared" si="9"/>
        <v/>
      </c>
      <c r="G218" s="73" t="str">
        <f t="shared" si="10"/>
        <v/>
      </c>
      <c r="H218" s="17"/>
    </row>
    <row r="219" spans="1:8" s="3" customFormat="1" x14ac:dyDescent="0.2">
      <c r="A219" s="60" t="str">
        <f>IF('Incident Log'!C219="","",'Incident Log'!C219)</f>
        <v/>
      </c>
      <c r="B219" s="59" t="str">
        <f t="array" ref="B219">IFERROR(INDEX($A$11:$A$500, MATCH(0, COUNTIF($B$10:B218, $A$11:$A$500), 0)),"")</f>
        <v/>
      </c>
      <c r="C219" s="71" t="str">
        <f>IF(B219="","",COUNTIF('Incident Log'!$C$11:$C$500,B219))</f>
        <v/>
      </c>
      <c r="D219" s="71" t="str">
        <f>IF(B219="","",RANK(C219,$C$11:$C$500)+COUNTIF($C$11:C219,C219)-1)</f>
        <v/>
      </c>
      <c r="E219" s="71" t="str">
        <f t="shared" si="11"/>
        <v/>
      </c>
      <c r="F219" s="61" t="str">
        <f t="shared" si="9"/>
        <v/>
      </c>
      <c r="G219" s="73" t="str">
        <f t="shared" si="10"/>
        <v/>
      </c>
      <c r="H219" s="17"/>
    </row>
    <row r="220" spans="1:8" s="3" customFormat="1" x14ac:dyDescent="0.2">
      <c r="A220" s="60" t="str">
        <f>IF('Incident Log'!C220="","",'Incident Log'!C220)</f>
        <v/>
      </c>
      <c r="B220" s="59" t="str">
        <f t="array" ref="B220">IFERROR(INDEX($A$11:$A$500, MATCH(0, COUNTIF($B$10:B219, $A$11:$A$500), 0)),"")</f>
        <v/>
      </c>
      <c r="C220" s="71" t="str">
        <f>IF(B220="","",COUNTIF('Incident Log'!$C$11:$C$500,B220))</f>
        <v/>
      </c>
      <c r="D220" s="71" t="str">
        <f>IF(B220="","",RANK(C220,$C$11:$C$500)+COUNTIF($C$11:C220,C220)-1)</f>
        <v/>
      </c>
      <c r="E220" s="71" t="str">
        <f t="shared" si="11"/>
        <v/>
      </c>
      <c r="F220" s="61" t="str">
        <f t="shared" si="9"/>
        <v/>
      </c>
      <c r="G220" s="73" t="str">
        <f t="shared" si="10"/>
        <v/>
      </c>
      <c r="H220" s="17"/>
    </row>
    <row r="221" spans="1:8" s="3" customFormat="1" x14ac:dyDescent="0.2">
      <c r="A221" s="60" t="str">
        <f>IF('Incident Log'!C221="","",'Incident Log'!C221)</f>
        <v/>
      </c>
      <c r="B221" s="59" t="str">
        <f t="array" ref="B221">IFERROR(INDEX($A$11:$A$500, MATCH(0, COUNTIF($B$10:B220, $A$11:$A$500), 0)),"")</f>
        <v/>
      </c>
      <c r="C221" s="71" t="str">
        <f>IF(B221="","",COUNTIF('Incident Log'!$C$11:$C$500,B221))</f>
        <v/>
      </c>
      <c r="D221" s="71" t="str">
        <f>IF(B221="","",RANK(C221,$C$11:$C$500)+COUNTIF($C$11:C221,C221)-1)</f>
        <v/>
      </c>
      <c r="E221" s="71" t="str">
        <f t="shared" si="11"/>
        <v/>
      </c>
      <c r="F221" s="61" t="str">
        <f t="shared" si="9"/>
        <v/>
      </c>
      <c r="G221" s="73" t="str">
        <f t="shared" si="10"/>
        <v/>
      </c>
      <c r="H221" s="17"/>
    </row>
    <row r="222" spans="1:8" s="3" customFormat="1" x14ac:dyDescent="0.2">
      <c r="A222" s="60" t="str">
        <f>IF('Incident Log'!C222="","",'Incident Log'!C222)</f>
        <v/>
      </c>
      <c r="B222" s="59" t="str">
        <f t="array" ref="B222">IFERROR(INDEX($A$11:$A$500, MATCH(0, COUNTIF($B$10:B221, $A$11:$A$500), 0)),"")</f>
        <v/>
      </c>
      <c r="C222" s="71" t="str">
        <f>IF(B222="","",COUNTIF('Incident Log'!$C$11:$C$500,B222))</f>
        <v/>
      </c>
      <c r="D222" s="71" t="str">
        <f>IF(B222="","",RANK(C222,$C$11:$C$500)+COUNTIF($C$11:C222,C222)-1)</f>
        <v/>
      </c>
      <c r="E222" s="71" t="str">
        <f t="shared" si="11"/>
        <v/>
      </c>
      <c r="F222" s="61" t="str">
        <f t="shared" si="9"/>
        <v/>
      </c>
      <c r="G222" s="73" t="str">
        <f t="shared" si="10"/>
        <v/>
      </c>
      <c r="H222" s="17"/>
    </row>
    <row r="223" spans="1:8" s="3" customFormat="1" x14ac:dyDescent="0.2">
      <c r="A223" s="60" t="str">
        <f>IF('Incident Log'!C223="","",'Incident Log'!C223)</f>
        <v/>
      </c>
      <c r="B223" s="59" t="str">
        <f t="array" ref="B223">IFERROR(INDEX($A$11:$A$500, MATCH(0, COUNTIF($B$10:B222, $A$11:$A$500), 0)),"")</f>
        <v/>
      </c>
      <c r="C223" s="71" t="str">
        <f>IF(B223="","",COUNTIF('Incident Log'!$C$11:$C$500,B223))</f>
        <v/>
      </c>
      <c r="D223" s="71" t="str">
        <f>IF(B223="","",RANK(C223,$C$11:$C$500)+COUNTIF($C$11:C223,C223)-1)</f>
        <v/>
      </c>
      <c r="E223" s="71" t="str">
        <f t="shared" si="11"/>
        <v/>
      </c>
      <c r="F223" s="61" t="str">
        <f t="shared" si="9"/>
        <v/>
      </c>
      <c r="G223" s="73" t="str">
        <f t="shared" si="10"/>
        <v/>
      </c>
      <c r="H223" s="17"/>
    </row>
    <row r="224" spans="1:8" s="3" customFormat="1" x14ac:dyDescent="0.2">
      <c r="A224" s="60" t="str">
        <f>IF('Incident Log'!C224="","",'Incident Log'!C224)</f>
        <v/>
      </c>
      <c r="B224" s="59" t="str">
        <f t="array" ref="B224">IFERROR(INDEX($A$11:$A$500, MATCH(0, COUNTIF($B$10:B223, $A$11:$A$500), 0)),"")</f>
        <v/>
      </c>
      <c r="C224" s="71" t="str">
        <f>IF(B224="","",COUNTIF('Incident Log'!$C$11:$C$500,B224))</f>
        <v/>
      </c>
      <c r="D224" s="71" t="str">
        <f>IF(B224="","",RANK(C224,$C$11:$C$500)+COUNTIF($C$11:C224,C224)-1)</f>
        <v/>
      </c>
      <c r="E224" s="71" t="str">
        <f t="shared" si="11"/>
        <v/>
      </c>
      <c r="F224" s="61" t="str">
        <f t="shared" si="9"/>
        <v/>
      </c>
      <c r="G224" s="73" t="str">
        <f t="shared" si="10"/>
        <v/>
      </c>
      <c r="H224" s="17"/>
    </row>
    <row r="225" spans="1:8" s="3" customFormat="1" x14ac:dyDescent="0.2">
      <c r="A225" s="60" t="str">
        <f>IF('Incident Log'!C225="","",'Incident Log'!C225)</f>
        <v/>
      </c>
      <c r="B225" s="59" t="str">
        <f t="array" ref="B225">IFERROR(INDEX($A$11:$A$500, MATCH(0, COUNTIF($B$10:B224, $A$11:$A$500), 0)),"")</f>
        <v/>
      </c>
      <c r="C225" s="71" t="str">
        <f>IF(B225="","",COUNTIF('Incident Log'!$C$11:$C$500,B225))</f>
        <v/>
      </c>
      <c r="D225" s="71" t="str">
        <f>IF(B225="","",RANK(C225,$C$11:$C$500)+COUNTIF($C$11:C225,C225)-1)</f>
        <v/>
      </c>
      <c r="E225" s="71" t="str">
        <f t="shared" si="11"/>
        <v/>
      </c>
      <c r="F225" s="61" t="str">
        <f t="shared" si="9"/>
        <v/>
      </c>
      <c r="G225" s="73" t="str">
        <f t="shared" si="10"/>
        <v/>
      </c>
      <c r="H225" s="17"/>
    </row>
    <row r="226" spans="1:8" s="3" customFormat="1" x14ac:dyDescent="0.2">
      <c r="A226" s="60" t="str">
        <f>IF('Incident Log'!C226="","",'Incident Log'!C226)</f>
        <v/>
      </c>
      <c r="B226" s="59" t="str">
        <f t="array" ref="B226">IFERROR(INDEX($A$11:$A$500, MATCH(0, COUNTIF($B$10:B225, $A$11:$A$500), 0)),"")</f>
        <v/>
      </c>
      <c r="C226" s="71" t="str">
        <f>IF(B226="","",COUNTIF('Incident Log'!$C$11:$C$500,B226))</f>
        <v/>
      </c>
      <c r="D226" s="71" t="str">
        <f>IF(B226="","",RANK(C226,$C$11:$C$500)+COUNTIF($C$11:C226,C226)-1)</f>
        <v/>
      </c>
      <c r="E226" s="71" t="str">
        <f t="shared" si="11"/>
        <v/>
      </c>
      <c r="F226" s="61" t="str">
        <f t="shared" si="9"/>
        <v/>
      </c>
      <c r="G226" s="73" t="str">
        <f t="shared" si="10"/>
        <v/>
      </c>
      <c r="H226" s="17"/>
    </row>
    <row r="227" spans="1:8" s="3" customFormat="1" x14ac:dyDescent="0.2">
      <c r="A227" s="60" t="str">
        <f>IF('Incident Log'!C227="","",'Incident Log'!C227)</f>
        <v/>
      </c>
      <c r="B227" s="59" t="str">
        <f t="array" ref="B227">IFERROR(INDEX($A$11:$A$500, MATCH(0, COUNTIF($B$10:B226, $A$11:$A$500), 0)),"")</f>
        <v/>
      </c>
      <c r="C227" s="71" t="str">
        <f>IF(B227="","",COUNTIF('Incident Log'!$C$11:$C$500,B227))</f>
        <v/>
      </c>
      <c r="D227" s="71" t="str">
        <f>IF(B227="","",RANK(C227,$C$11:$C$500)+COUNTIF($C$11:C227,C227)-1)</f>
        <v/>
      </c>
      <c r="E227" s="71" t="str">
        <f t="shared" si="11"/>
        <v/>
      </c>
      <c r="F227" s="61" t="str">
        <f t="shared" si="9"/>
        <v/>
      </c>
      <c r="G227" s="73" t="str">
        <f t="shared" si="10"/>
        <v/>
      </c>
      <c r="H227" s="17"/>
    </row>
    <row r="228" spans="1:8" s="3" customFormat="1" x14ac:dyDescent="0.2">
      <c r="A228" s="60" t="str">
        <f>IF('Incident Log'!C228="","",'Incident Log'!C228)</f>
        <v/>
      </c>
      <c r="B228" s="59" t="str">
        <f t="array" ref="B228">IFERROR(INDEX($A$11:$A$500, MATCH(0, COUNTIF($B$10:B227, $A$11:$A$500), 0)),"")</f>
        <v/>
      </c>
      <c r="C228" s="71" t="str">
        <f>IF(B228="","",COUNTIF('Incident Log'!$C$11:$C$500,B228))</f>
        <v/>
      </c>
      <c r="D228" s="71" t="str">
        <f>IF(B228="","",RANK(C228,$C$11:$C$500)+COUNTIF($C$11:C228,C228)-1)</f>
        <v/>
      </c>
      <c r="E228" s="71" t="str">
        <f t="shared" si="11"/>
        <v/>
      </c>
      <c r="F228" s="61" t="str">
        <f t="shared" si="9"/>
        <v/>
      </c>
      <c r="G228" s="73" t="str">
        <f t="shared" si="10"/>
        <v/>
      </c>
      <c r="H228" s="17"/>
    </row>
    <row r="229" spans="1:8" s="3" customFormat="1" x14ac:dyDescent="0.2">
      <c r="A229" s="60" t="str">
        <f>IF('Incident Log'!C229="","",'Incident Log'!C229)</f>
        <v/>
      </c>
      <c r="B229" s="59" t="str">
        <f t="array" ref="B229">IFERROR(INDEX($A$11:$A$500, MATCH(0, COUNTIF($B$10:B228, $A$11:$A$500), 0)),"")</f>
        <v/>
      </c>
      <c r="C229" s="71" t="str">
        <f>IF(B229="","",COUNTIF('Incident Log'!$C$11:$C$500,B229))</f>
        <v/>
      </c>
      <c r="D229" s="71" t="str">
        <f>IF(B229="","",RANK(C229,$C$11:$C$500)+COUNTIF($C$11:C229,C229)-1)</f>
        <v/>
      </c>
      <c r="E229" s="71" t="str">
        <f t="shared" si="11"/>
        <v/>
      </c>
      <c r="F229" s="61" t="str">
        <f t="shared" si="9"/>
        <v/>
      </c>
      <c r="G229" s="73" t="str">
        <f t="shared" si="10"/>
        <v/>
      </c>
      <c r="H229" s="17"/>
    </row>
    <row r="230" spans="1:8" s="3" customFormat="1" x14ac:dyDescent="0.2">
      <c r="A230" s="60" t="str">
        <f>IF('Incident Log'!C230="","",'Incident Log'!C230)</f>
        <v/>
      </c>
      <c r="B230" s="59" t="str">
        <f t="array" ref="B230">IFERROR(INDEX($A$11:$A$500, MATCH(0, COUNTIF($B$10:B229, $A$11:$A$500), 0)),"")</f>
        <v/>
      </c>
      <c r="C230" s="71" t="str">
        <f>IF(B230="","",COUNTIF('Incident Log'!$C$11:$C$500,B230))</f>
        <v/>
      </c>
      <c r="D230" s="71" t="str">
        <f>IF(B230="","",RANK(C230,$C$11:$C$500)+COUNTIF($C$11:C230,C230)-1)</f>
        <v/>
      </c>
      <c r="E230" s="71" t="str">
        <f t="shared" si="11"/>
        <v/>
      </c>
      <c r="F230" s="61" t="str">
        <f t="shared" si="9"/>
        <v/>
      </c>
      <c r="G230" s="73" t="str">
        <f t="shared" si="10"/>
        <v/>
      </c>
      <c r="H230" s="17"/>
    </row>
    <row r="231" spans="1:8" s="3" customFormat="1" x14ac:dyDescent="0.2">
      <c r="A231" s="60" t="str">
        <f>IF('Incident Log'!C231="","",'Incident Log'!C231)</f>
        <v/>
      </c>
      <c r="B231" s="59" t="str">
        <f t="array" ref="B231">IFERROR(INDEX($A$11:$A$500, MATCH(0, COUNTIF($B$10:B230, $A$11:$A$500), 0)),"")</f>
        <v/>
      </c>
      <c r="C231" s="71" t="str">
        <f>IF(B231="","",COUNTIF('Incident Log'!$C$11:$C$500,B231))</f>
        <v/>
      </c>
      <c r="D231" s="71" t="str">
        <f>IF(B231="","",RANK(C231,$C$11:$C$500)+COUNTIF($C$11:C231,C231)-1)</f>
        <v/>
      </c>
      <c r="E231" s="71" t="str">
        <f t="shared" si="11"/>
        <v/>
      </c>
      <c r="F231" s="61" t="str">
        <f t="shared" si="9"/>
        <v/>
      </c>
      <c r="G231" s="73" t="str">
        <f t="shared" si="10"/>
        <v/>
      </c>
      <c r="H231" s="17"/>
    </row>
    <row r="232" spans="1:8" s="3" customFormat="1" x14ac:dyDescent="0.2">
      <c r="A232" s="60" t="str">
        <f>IF('Incident Log'!C232="","",'Incident Log'!C232)</f>
        <v/>
      </c>
      <c r="B232" s="59" t="str">
        <f t="array" ref="B232">IFERROR(INDEX($A$11:$A$500, MATCH(0, COUNTIF($B$10:B231, $A$11:$A$500), 0)),"")</f>
        <v/>
      </c>
      <c r="C232" s="71" t="str">
        <f>IF(B232="","",COUNTIF('Incident Log'!$C$11:$C$500,B232))</f>
        <v/>
      </c>
      <c r="D232" s="71" t="str">
        <f>IF(B232="","",RANK(C232,$C$11:$C$500)+COUNTIF($C$11:C232,C232)-1)</f>
        <v/>
      </c>
      <c r="E232" s="71" t="str">
        <f t="shared" si="11"/>
        <v/>
      </c>
      <c r="F232" s="61" t="str">
        <f t="shared" si="9"/>
        <v/>
      </c>
      <c r="G232" s="73" t="str">
        <f t="shared" si="10"/>
        <v/>
      </c>
      <c r="H232" s="17"/>
    </row>
    <row r="233" spans="1:8" s="3" customFormat="1" x14ac:dyDescent="0.2">
      <c r="A233" s="60" t="str">
        <f>IF('Incident Log'!C233="","",'Incident Log'!C233)</f>
        <v/>
      </c>
      <c r="B233" s="59" t="str">
        <f t="array" ref="B233">IFERROR(INDEX($A$11:$A$500, MATCH(0, COUNTIF($B$10:B232, $A$11:$A$500), 0)),"")</f>
        <v/>
      </c>
      <c r="C233" s="71" t="str">
        <f>IF(B233="","",COUNTIF('Incident Log'!$C$11:$C$500,B233))</f>
        <v/>
      </c>
      <c r="D233" s="71" t="str">
        <f>IF(B233="","",RANK(C233,$C$11:$C$500)+COUNTIF($C$11:C233,C233)-1)</f>
        <v/>
      </c>
      <c r="E233" s="71" t="str">
        <f t="shared" si="11"/>
        <v/>
      </c>
      <c r="F233" s="61" t="str">
        <f t="shared" si="9"/>
        <v/>
      </c>
      <c r="G233" s="73" t="str">
        <f t="shared" si="10"/>
        <v/>
      </c>
      <c r="H233" s="17"/>
    </row>
    <row r="234" spans="1:8" s="3" customFormat="1" x14ac:dyDescent="0.2">
      <c r="A234" s="60" t="str">
        <f>IF('Incident Log'!C234="","",'Incident Log'!C234)</f>
        <v/>
      </c>
      <c r="B234" s="59" t="str">
        <f t="array" ref="B234">IFERROR(INDEX($A$11:$A$500, MATCH(0, COUNTIF($B$10:B233, $A$11:$A$500), 0)),"")</f>
        <v/>
      </c>
      <c r="C234" s="71" t="str">
        <f>IF(B234="","",COUNTIF('Incident Log'!$C$11:$C$500,B234))</f>
        <v/>
      </c>
      <c r="D234" s="71" t="str">
        <f>IF(B234="","",RANK(C234,$C$11:$C$500)+COUNTIF($C$11:C234,C234)-1)</f>
        <v/>
      </c>
      <c r="E234" s="71" t="str">
        <f t="shared" si="11"/>
        <v/>
      </c>
      <c r="F234" s="61" t="str">
        <f t="shared" si="9"/>
        <v/>
      </c>
      <c r="G234" s="73" t="str">
        <f t="shared" si="10"/>
        <v/>
      </c>
      <c r="H234" s="17"/>
    </row>
    <row r="235" spans="1:8" s="3" customFormat="1" x14ac:dyDescent="0.2">
      <c r="A235" s="60" t="str">
        <f>IF('Incident Log'!C235="","",'Incident Log'!C235)</f>
        <v/>
      </c>
      <c r="B235" s="59" t="str">
        <f t="array" ref="B235">IFERROR(INDEX($A$11:$A$500, MATCH(0, COUNTIF($B$10:B234, $A$11:$A$500), 0)),"")</f>
        <v/>
      </c>
      <c r="C235" s="71" t="str">
        <f>IF(B235="","",COUNTIF('Incident Log'!$C$11:$C$500,B235))</f>
        <v/>
      </c>
      <c r="D235" s="71" t="str">
        <f>IF(B235="","",RANK(C235,$C$11:$C$500)+COUNTIF($C$11:C235,C235)-1)</f>
        <v/>
      </c>
      <c r="E235" s="71" t="str">
        <f t="shared" si="11"/>
        <v/>
      </c>
      <c r="F235" s="61" t="str">
        <f t="shared" si="9"/>
        <v/>
      </c>
      <c r="G235" s="73" t="str">
        <f t="shared" si="10"/>
        <v/>
      </c>
      <c r="H235" s="17"/>
    </row>
    <row r="236" spans="1:8" s="3" customFormat="1" x14ac:dyDescent="0.2">
      <c r="A236" s="60" t="str">
        <f>IF('Incident Log'!C236="","",'Incident Log'!C236)</f>
        <v/>
      </c>
      <c r="B236" s="59" t="str">
        <f t="array" ref="B236">IFERROR(INDEX($A$11:$A$500, MATCH(0, COUNTIF($B$10:B235, $A$11:$A$500), 0)),"")</f>
        <v/>
      </c>
      <c r="C236" s="71" t="str">
        <f>IF(B236="","",COUNTIF('Incident Log'!$C$11:$C$500,B236))</f>
        <v/>
      </c>
      <c r="D236" s="71" t="str">
        <f>IF(B236="","",RANK(C236,$C$11:$C$500)+COUNTIF($C$11:C236,C236)-1)</f>
        <v/>
      </c>
      <c r="E236" s="71" t="str">
        <f t="shared" si="11"/>
        <v/>
      </c>
      <c r="F236" s="61" t="str">
        <f t="shared" si="9"/>
        <v/>
      </c>
      <c r="G236" s="73" t="str">
        <f t="shared" si="10"/>
        <v/>
      </c>
      <c r="H236" s="17"/>
    </row>
    <row r="237" spans="1:8" s="3" customFormat="1" x14ac:dyDescent="0.2">
      <c r="A237" s="60" t="str">
        <f>IF('Incident Log'!C237="","",'Incident Log'!C237)</f>
        <v/>
      </c>
      <c r="B237" s="59" t="str">
        <f t="array" ref="B237">IFERROR(INDEX($A$11:$A$500, MATCH(0, COUNTIF($B$10:B236, $A$11:$A$500), 0)),"")</f>
        <v/>
      </c>
      <c r="C237" s="71" t="str">
        <f>IF(B237="","",COUNTIF('Incident Log'!$C$11:$C$500,B237))</f>
        <v/>
      </c>
      <c r="D237" s="71" t="str">
        <f>IF(B237="","",RANK(C237,$C$11:$C$500)+COUNTIF($C$11:C237,C237)-1)</f>
        <v/>
      </c>
      <c r="E237" s="71" t="str">
        <f t="shared" si="11"/>
        <v/>
      </c>
      <c r="F237" s="61" t="str">
        <f t="shared" si="9"/>
        <v/>
      </c>
      <c r="G237" s="73" t="str">
        <f t="shared" si="10"/>
        <v/>
      </c>
      <c r="H237" s="17"/>
    </row>
    <row r="238" spans="1:8" s="3" customFormat="1" x14ac:dyDescent="0.2">
      <c r="A238" s="60" t="str">
        <f>IF('Incident Log'!C238="","",'Incident Log'!C238)</f>
        <v/>
      </c>
      <c r="B238" s="59" t="str">
        <f t="array" ref="B238">IFERROR(INDEX($A$11:$A$500, MATCH(0, COUNTIF($B$10:B237, $A$11:$A$500), 0)),"")</f>
        <v/>
      </c>
      <c r="C238" s="71" t="str">
        <f>IF(B238="","",COUNTIF('Incident Log'!$C$11:$C$500,B238))</f>
        <v/>
      </c>
      <c r="D238" s="71" t="str">
        <f>IF(B238="","",RANK(C238,$C$11:$C$500)+COUNTIF($C$11:C238,C238)-1)</f>
        <v/>
      </c>
      <c r="E238" s="71" t="str">
        <f t="shared" si="11"/>
        <v/>
      </c>
      <c r="F238" s="61" t="str">
        <f t="shared" si="9"/>
        <v/>
      </c>
      <c r="G238" s="73" t="str">
        <f t="shared" si="10"/>
        <v/>
      </c>
      <c r="H238" s="17"/>
    </row>
    <row r="239" spans="1:8" s="3" customFormat="1" x14ac:dyDescent="0.2">
      <c r="A239" s="60" t="str">
        <f>IF('Incident Log'!C239="","",'Incident Log'!C239)</f>
        <v/>
      </c>
      <c r="B239" s="59" t="str">
        <f t="array" ref="B239">IFERROR(INDEX($A$11:$A$500, MATCH(0, COUNTIF($B$10:B238, $A$11:$A$500), 0)),"")</f>
        <v/>
      </c>
      <c r="C239" s="71" t="str">
        <f>IF(B239="","",COUNTIF('Incident Log'!$C$11:$C$500,B239))</f>
        <v/>
      </c>
      <c r="D239" s="71" t="str">
        <f>IF(B239="","",RANK(C239,$C$11:$C$500)+COUNTIF($C$11:C239,C239)-1)</f>
        <v/>
      </c>
      <c r="E239" s="71" t="str">
        <f t="shared" si="11"/>
        <v/>
      </c>
      <c r="F239" s="61" t="str">
        <f t="shared" si="9"/>
        <v/>
      </c>
      <c r="G239" s="73" t="str">
        <f t="shared" si="10"/>
        <v/>
      </c>
      <c r="H239" s="17"/>
    </row>
    <row r="240" spans="1:8" s="3" customFormat="1" x14ac:dyDescent="0.2">
      <c r="A240" s="60" t="str">
        <f>IF('Incident Log'!C240="","",'Incident Log'!C240)</f>
        <v/>
      </c>
      <c r="B240" s="59" t="str">
        <f t="array" ref="B240">IFERROR(INDEX($A$11:$A$500, MATCH(0, COUNTIF($B$10:B239, $A$11:$A$500), 0)),"")</f>
        <v/>
      </c>
      <c r="C240" s="71" t="str">
        <f>IF(B240="","",COUNTIF('Incident Log'!$C$11:$C$500,B240))</f>
        <v/>
      </c>
      <c r="D240" s="71" t="str">
        <f>IF(B240="","",RANK(C240,$C$11:$C$500)+COUNTIF($C$11:C240,C240)-1)</f>
        <v/>
      </c>
      <c r="E240" s="71" t="str">
        <f t="shared" si="11"/>
        <v/>
      </c>
      <c r="F240" s="61" t="str">
        <f t="shared" si="9"/>
        <v/>
      </c>
      <c r="G240" s="73" t="str">
        <f t="shared" si="10"/>
        <v/>
      </c>
      <c r="H240" s="17"/>
    </row>
    <row r="241" spans="1:8" s="3" customFormat="1" x14ac:dyDescent="0.2">
      <c r="A241" s="60" t="str">
        <f>IF('Incident Log'!C241="","",'Incident Log'!C241)</f>
        <v/>
      </c>
      <c r="B241" s="59" t="str">
        <f t="array" ref="B241">IFERROR(INDEX($A$11:$A$500, MATCH(0, COUNTIF($B$10:B240, $A$11:$A$500), 0)),"")</f>
        <v/>
      </c>
      <c r="C241" s="71" t="str">
        <f>IF(B241="","",COUNTIF('Incident Log'!$C$11:$C$500,B241))</f>
        <v/>
      </c>
      <c r="D241" s="71" t="str">
        <f>IF(B241="","",RANK(C241,$C$11:$C$500)+COUNTIF($C$11:C241,C241)-1)</f>
        <v/>
      </c>
      <c r="E241" s="71" t="str">
        <f t="shared" si="11"/>
        <v/>
      </c>
      <c r="F241" s="61" t="str">
        <f t="shared" si="9"/>
        <v/>
      </c>
      <c r="G241" s="73" t="str">
        <f t="shared" si="10"/>
        <v/>
      </c>
      <c r="H241" s="17"/>
    </row>
    <row r="242" spans="1:8" s="3" customFormat="1" x14ac:dyDescent="0.2">
      <c r="A242" s="60" t="str">
        <f>IF('Incident Log'!C242="","",'Incident Log'!C242)</f>
        <v/>
      </c>
      <c r="B242" s="59" t="str">
        <f t="array" ref="B242">IFERROR(INDEX($A$11:$A$500, MATCH(0, COUNTIF($B$10:B241, $A$11:$A$500), 0)),"")</f>
        <v/>
      </c>
      <c r="C242" s="71" t="str">
        <f>IF(B242="","",COUNTIF('Incident Log'!$C$11:$C$500,B242))</f>
        <v/>
      </c>
      <c r="D242" s="71" t="str">
        <f>IF(B242="","",RANK(C242,$C$11:$C$500)+COUNTIF($C$11:C242,C242)-1)</f>
        <v/>
      </c>
      <c r="E242" s="71" t="str">
        <f t="shared" si="11"/>
        <v/>
      </c>
      <c r="F242" s="61" t="str">
        <f t="shared" si="9"/>
        <v/>
      </c>
      <c r="G242" s="73" t="str">
        <f t="shared" si="10"/>
        <v/>
      </c>
      <c r="H242" s="17"/>
    </row>
    <row r="243" spans="1:8" s="3" customFormat="1" x14ac:dyDescent="0.2">
      <c r="A243" s="60" t="str">
        <f>IF('Incident Log'!C243="","",'Incident Log'!C243)</f>
        <v/>
      </c>
      <c r="B243" s="59" t="str">
        <f t="array" ref="B243">IFERROR(INDEX($A$11:$A$500, MATCH(0, COUNTIF($B$10:B242, $A$11:$A$500), 0)),"")</f>
        <v/>
      </c>
      <c r="C243" s="71" t="str">
        <f>IF(B243="","",COUNTIF('Incident Log'!$C$11:$C$500,B243))</f>
        <v/>
      </c>
      <c r="D243" s="71" t="str">
        <f>IF(B243="","",RANK(C243,$C$11:$C$500)+COUNTIF($C$11:C243,C243)-1)</f>
        <v/>
      </c>
      <c r="E243" s="71" t="str">
        <f t="shared" si="11"/>
        <v/>
      </c>
      <c r="F243" s="61" t="str">
        <f t="shared" si="9"/>
        <v/>
      </c>
      <c r="G243" s="73" t="str">
        <f t="shared" si="10"/>
        <v/>
      </c>
      <c r="H243" s="17"/>
    </row>
    <row r="244" spans="1:8" s="3" customFormat="1" x14ac:dyDescent="0.2">
      <c r="A244" s="60" t="str">
        <f>IF('Incident Log'!C244="","",'Incident Log'!C244)</f>
        <v/>
      </c>
      <c r="B244" s="59" t="str">
        <f t="array" ref="B244">IFERROR(INDEX($A$11:$A$500, MATCH(0, COUNTIF($B$10:B243, $A$11:$A$500), 0)),"")</f>
        <v/>
      </c>
      <c r="C244" s="71" t="str">
        <f>IF(B244="","",COUNTIF('Incident Log'!$C$11:$C$500,B244))</f>
        <v/>
      </c>
      <c r="D244" s="71" t="str">
        <f>IF(B244="","",RANK(C244,$C$11:$C$500)+COUNTIF($C$11:C244,C244)-1)</f>
        <v/>
      </c>
      <c r="E244" s="71" t="str">
        <f t="shared" si="11"/>
        <v/>
      </c>
      <c r="F244" s="61" t="str">
        <f t="shared" si="9"/>
        <v/>
      </c>
      <c r="G244" s="73" t="str">
        <f t="shared" si="10"/>
        <v/>
      </c>
      <c r="H244" s="17"/>
    </row>
    <row r="245" spans="1:8" s="3" customFormat="1" x14ac:dyDescent="0.2">
      <c r="A245" s="60" t="str">
        <f>IF('Incident Log'!C245="","",'Incident Log'!C245)</f>
        <v/>
      </c>
      <c r="B245" s="59" t="str">
        <f t="array" ref="B245">IFERROR(INDEX($A$11:$A$500, MATCH(0, COUNTIF($B$10:B244, $A$11:$A$500), 0)),"")</f>
        <v/>
      </c>
      <c r="C245" s="71" t="str">
        <f>IF(B245="","",COUNTIF('Incident Log'!$C$11:$C$500,B245))</f>
        <v/>
      </c>
      <c r="D245" s="71" t="str">
        <f>IF(B245="","",RANK(C245,$C$11:$C$500)+COUNTIF($C$11:C245,C245)-1)</f>
        <v/>
      </c>
      <c r="E245" s="71" t="str">
        <f t="shared" si="11"/>
        <v/>
      </c>
      <c r="F245" s="61" t="str">
        <f t="shared" si="9"/>
        <v/>
      </c>
      <c r="G245" s="73" t="str">
        <f t="shared" si="10"/>
        <v/>
      </c>
      <c r="H245" s="17"/>
    </row>
    <row r="246" spans="1:8" s="3" customFormat="1" x14ac:dyDescent="0.2">
      <c r="A246" s="60" t="str">
        <f>IF('Incident Log'!C246="","",'Incident Log'!C246)</f>
        <v/>
      </c>
      <c r="B246" s="59" t="str">
        <f t="array" ref="B246">IFERROR(INDEX($A$11:$A$500, MATCH(0, COUNTIF($B$10:B245, $A$11:$A$500), 0)),"")</f>
        <v/>
      </c>
      <c r="C246" s="71" t="str">
        <f>IF(B246="","",COUNTIF('Incident Log'!$C$11:$C$500,B246))</f>
        <v/>
      </c>
      <c r="D246" s="71" t="str">
        <f>IF(B246="","",RANK(C246,$C$11:$C$500)+COUNTIF($C$11:C246,C246)-1)</f>
        <v/>
      </c>
      <c r="E246" s="71" t="str">
        <f t="shared" si="11"/>
        <v/>
      </c>
      <c r="F246" s="61" t="str">
        <f t="shared" si="9"/>
        <v/>
      </c>
      <c r="G246" s="73" t="str">
        <f t="shared" si="10"/>
        <v/>
      </c>
      <c r="H246" s="17"/>
    </row>
    <row r="247" spans="1:8" s="3" customFormat="1" x14ac:dyDescent="0.2">
      <c r="A247" s="60" t="str">
        <f>IF('Incident Log'!C247="","",'Incident Log'!C247)</f>
        <v/>
      </c>
      <c r="B247" s="59" t="str">
        <f t="array" ref="B247">IFERROR(INDEX($A$11:$A$500, MATCH(0, COUNTIF($B$10:B246, $A$11:$A$500), 0)),"")</f>
        <v/>
      </c>
      <c r="C247" s="71" t="str">
        <f>IF(B247="","",COUNTIF('Incident Log'!$C$11:$C$500,B247))</f>
        <v/>
      </c>
      <c r="D247" s="71" t="str">
        <f>IF(B247="","",RANK(C247,$C$11:$C$500)+COUNTIF($C$11:C247,C247)-1)</f>
        <v/>
      </c>
      <c r="E247" s="71" t="str">
        <f t="shared" si="11"/>
        <v/>
      </c>
      <c r="F247" s="61" t="str">
        <f t="shared" si="9"/>
        <v/>
      </c>
      <c r="G247" s="73" t="str">
        <f t="shared" si="10"/>
        <v/>
      </c>
      <c r="H247" s="17"/>
    </row>
    <row r="248" spans="1:8" s="3" customFormat="1" x14ac:dyDescent="0.2">
      <c r="A248" s="60" t="str">
        <f>IF('Incident Log'!C248="","",'Incident Log'!C248)</f>
        <v/>
      </c>
      <c r="B248" s="59" t="str">
        <f t="array" ref="B248">IFERROR(INDEX($A$11:$A$500, MATCH(0, COUNTIF($B$10:B247, $A$11:$A$500), 0)),"")</f>
        <v/>
      </c>
      <c r="C248" s="71" t="str">
        <f>IF(B248="","",COUNTIF('Incident Log'!$C$11:$C$500,B248))</f>
        <v/>
      </c>
      <c r="D248" s="71" t="str">
        <f>IF(B248="","",RANK(C248,$C$11:$C$500)+COUNTIF($C$11:C248,C248)-1)</f>
        <v/>
      </c>
      <c r="E248" s="71" t="str">
        <f t="shared" si="11"/>
        <v/>
      </c>
      <c r="F248" s="61" t="str">
        <f t="shared" si="9"/>
        <v/>
      </c>
      <c r="G248" s="73" t="str">
        <f t="shared" si="10"/>
        <v/>
      </c>
      <c r="H248" s="17"/>
    </row>
    <row r="249" spans="1:8" s="3" customFormat="1" x14ac:dyDescent="0.2">
      <c r="A249" s="60" t="str">
        <f>IF('Incident Log'!C249="","",'Incident Log'!C249)</f>
        <v/>
      </c>
      <c r="B249" s="59" t="str">
        <f t="array" ref="B249">IFERROR(INDEX($A$11:$A$500, MATCH(0, COUNTIF($B$10:B248, $A$11:$A$500), 0)),"")</f>
        <v/>
      </c>
      <c r="C249" s="71" t="str">
        <f>IF(B249="","",COUNTIF('Incident Log'!$C$11:$C$500,B249))</f>
        <v/>
      </c>
      <c r="D249" s="71" t="str">
        <f>IF(B249="","",RANK(C249,$C$11:$C$500)+COUNTIF($C$11:C249,C249)-1)</f>
        <v/>
      </c>
      <c r="E249" s="71" t="str">
        <f t="shared" si="11"/>
        <v/>
      </c>
      <c r="F249" s="61" t="str">
        <f t="shared" si="9"/>
        <v/>
      </c>
      <c r="G249" s="73" t="str">
        <f t="shared" si="10"/>
        <v/>
      </c>
      <c r="H249" s="17"/>
    </row>
    <row r="250" spans="1:8" s="3" customFormat="1" x14ac:dyDescent="0.2">
      <c r="A250" s="60" t="str">
        <f>IF('Incident Log'!C250="","",'Incident Log'!C250)</f>
        <v/>
      </c>
      <c r="B250" s="59" t="str">
        <f t="array" ref="B250">IFERROR(INDEX($A$11:$A$500, MATCH(0, COUNTIF($B$10:B249, $A$11:$A$500), 0)),"")</f>
        <v/>
      </c>
      <c r="C250" s="71" t="str">
        <f>IF(B250="","",COUNTIF('Incident Log'!$C$11:$C$500,B250))</f>
        <v/>
      </c>
      <c r="D250" s="71" t="str">
        <f>IF(B250="","",RANK(C250,$C$11:$C$500)+COUNTIF($C$11:C250,C250)-1)</f>
        <v/>
      </c>
      <c r="E250" s="71" t="str">
        <f t="shared" si="11"/>
        <v/>
      </c>
      <c r="F250" s="61" t="str">
        <f t="shared" si="9"/>
        <v/>
      </c>
      <c r="G250" s="73" t="str">
        <f t="shared" si="10"/>
        <v/>
      </c>
      <c r="H250" s="17"/>
    </row>
    <row r="251" spans="1:8" s="3" customFormat="1" x14ac:dyDescent="0.2">
      <c r="A251" s="60" t="str">
        <f>IF('Incident Log'!C251="","",'Incident Log'!C251)</f>
        <v/>
      </c>
      <c r="B251" s="59" t="str">
        <f t="array" ref="B251">IFERROR(INDEX($A$11:$A$500, MATCH(0, COUNTIF($B$10:B250, $A$11:$A$500), 0)),"")</f>
        <v/>
      </c>
      <c r="C251" s="71" t="str">
        <f>IF(B251="","",COUNTIF('Incident Log'!$C$11:$C$500,B251))</f>
        <v/>
      </c>
      <c r="D251" s="71" t="str">
        <f>IF(B251="","",RANK(C251,$C$11:$C$500)+COUNTIF($C$11:C251,C251)-1)</f>
        <v/>
      </c>
      <c r="E251" s="71" t="str">
        <f t="shared" si="11"/>
        <v/>
      </c>
      <c r="F251" s="61" t="str">
        <f t="shared" si="9"/>
        <v/>
      </c>
      <c r="G251" s="73" t="str">
        <f t="shared" si="10"/>
        <v/>
      </c>
      <c r="H251" s="17"/>
    </row>
    <row r="252" spans="1:8" s="3" customFormat="1" x14ac:dyDescent="0.2">
      <c r="A252" s="60" t="str">
        <f>IF('Incident Log'!C252="","",'Incident Log'!C252)</f>
        <v/>
      </c>
      <c r="B252" s="59" t="str">
        <f t="array" ref="B252">IFERROR(INDEX($A$11:$A$500, MATCH(0, COUNTIF($B$10:B251, $A$11:$A$500), 0)),"")</f>
        <v/>
      </c>
      <c r="C252" s="71" t="str">
        <f>IF(B252="","",COUNTIF('Incident Log'!$C$11:$C$500,B252))</f>
        <v/>
      </c>
      <c r="D252" s="71" t="str">
        <f>IF(B252="","",RANK(C252,$C$11:$C$500)+COUNTIF($C$11:C252,C252)-1)</f>
        <v/>
      </c>
      <c r="E252" s="71" t="str">
        <f t="shared" si="11"/>
        <v/>
      </c>
      <c r="F252" s="61" t="str">
        <f t="shared" si="9"/>
        <v/>
      </c>
      <c r="G252" s="73" t="str">
        <f t="shared" si="10"/>
        <v/>
      </c>
      <c r="H252" s="17"/>
    </row>
    <row r="253" spans="1:8" s="3" customFormat="1" x14ac:dyDescent="0.2">
      <c r="A253" s="60" t="str">
        <f>IF('Incident Log'!C253="","",'Incident Log'!C253)</f>
        <v/>
      </c>
      <c r="B253" s="59" t="str">
        <f t="array" ref="B253">IFERROR(INDEX($A$11:$A$500, MATCH(0, COUNTIF($B$10:B252, $A$11:$A$500), 0)),"")</f>
        <v/>
      </c>
      <c r="C253" s="71" t="str">
        <f>IF(B253="","",COUNTIF('Incident Log'!$C$11:$C$500,B253))</f>
        <v/>
      </c>
      <c r="D253" s="71" t="str">
        <f>IF(B253="","",RANK(C253,$C$11:$C$500)+COUNTIF($C$11:C253,C253)-1)</f>
        <v/>
      </c>
      <c r="E253" s="71" t="str">
        <f t="shared" si="11"/>
        <v/>
      </c>
      <c r="F253" s="61" t="str">
        <f t="shared" si="9"/>
        <v/>
      </c>
      <c r="G253" s="73" t="str">
        <f t="shared" si="10"/>
        <v/>
      </c>
      <c r="H253" s="17"/>
    </row>
    <row r="254" spans="1:8" s="3" customFormat="1" x14ac:dyDescent="0.2">
      <c r="A254" s="60" t="str">
        <f>IF('Incident Log'!C254="","",'Incident Log'!C254)</f>
        <v/>
      </c>
      <c r="B254" s="59" t="str">
        <f t="array" ref="B254">IFERROR(INDEX($A$11:$A$500, MATCH(0, COUNTIF($B$10:B253, $A$11:$A$500), 0)),"")</f>
        <v/>
      </c>
      <c r="C254" s="71" t="str">
        <f>IF(B254="","",COUNTIF('Incident Log'!$C$11:$C$500,B254))</f>
        <v/>
      </c>
      <c r="D254" s="71" t="str">
        <f>IF(B254="","",RANK(C254,$C$11:$C$500)+COUNTIF($C$11:C254,C254)-1)</f>
        <v/>
      </c>
      <c r="E254" s="71" t="str">
        <f t="shared" si="11"/>
        <v/>
      </c>
      <c r="F254" s="61" t="str">
        <f t="shared" si="9"/>
        <v/>
      </c>
      <c r="G254" s="73" t="str">
        <f t="shared" si="10"/>
        <v/>
      </c>
      <c r="H254" s="17"/>
    </row>
    <row r="255" spans="1:8" s="3" customFormat="1" x14ac:dyDescent="0.2">
      <c r="A255" s="60" t="str">
        <f>IF('Incident Log'!C255="","",'Incident Log'!C255)</f>
        <v/>
      </c>
      <c r="B255" s="59" t="str">
        <f t="array" ref="B255">IFERROR(INDEX($A$11:$A$500, MATCH(0, COUNTIF($B$10:B254, $A$11:$A$500), 0)),"")</f>
        <v/>
      </c>
      <c r="C255" s="71" t="str">
        <f>IF(B255="","",COUNTIF('Incident Log'!$C$11:$C$500,B255))</f>
        <v/>
      </c>
      <c r="D255" s="71" t="str">
        <f>IF(B255="","",RANK(C255,$C$11:$C$500)+COUNTIF($C$11:C255,C255)-1)</f>
        <v/>
      </c>
      <c r="E255" s="71" t="str">
        <f t="shared" si="11"/>
        <v/>
      </c>
      <c r="F255" s="61" t="str">
        <f t="shared" si="9"/>
        <v/>
      </c>
      <c r="G255" s="73" t="str">
        <f t="shared" si="10"/>
        <v/>
      </c>
      <c r="H255" s="17"/>
    </row>
    <row r="256" spans="1:8" s="3" customFormat="1" x14ac:dyDescent="0.2">
      <c r="A256" s="60" t="str">
        <f>IF('Incident Log'!C256="","",'Incident Log'!C256)</f>
        <v/>
      </c>
      <c r="B256" s="59" t="str">
        <f t="array" ref="B256">IFERROR(INDEX($A$11:$A$500, MATCH(0, COUNTIF($B$10:B255, $A$11:$A$500), 0)),"")</f>
        <v/>
      </c>
      <c r="C256" s="71" t="str">
        <f>IF(B256="","",COUNTIF('Incident Log'!$C$11:$C$500,B256))</f>
        <v/>
      </c>
      <c r="D256" s="71" t="str">
        <f>IF(B256="","",RANK(C256,$C$11:$C$500)+COUNTIF($C$11:C256,C256)-1)</f>
        <v/>
      </c>
      <c r="E256" s="71" t="str">
        <f t="shared" si="11"/>
        <v/>
      </c>
      <c r="F256" s="61" t="str">
        <f t="shared" si="9"/>
        <v/>
      </c>
      <c r="G256" s="73" t="str">
        <f t="shared" si="10"/>
        <v/>
      </c>
      <c r="H256" s="17"/>
    </row>
    <row r="257" spans="1:8" s="3" customFormat="1" x14ac:dyDescent="0.2">
      <c r="A257" s="60" t="str">
        <f>IF('Incident Log'!C257="","",'Incident Log'!C257)</f>
        <v/>
      </c>
      <c r="B257" s="59" t="str">
        <f t="array" ref="B257">IFERROR(INDEX($A$11:$A$500, MATCH(0, COUNTIF($B$10:B256, $A$11:$A$500), 0)),"")</f>
        <v/>
      </c>
      <c r="C257" s="71" t="str">
        <f>IF(B257="","",COUNTIF('Incident Log'!$C$11:$C$500,B257))</f>
        <v/>
      </c>
      <c r="D257" s="71" t="str">
        <f>IF(B257="","",RANK(C257,$C$11:$C$500)+COUNTIF($C$11:C257,C257)-1)</f>
        <v/>
      </c>
      <c r="E257" s="71" t="str">
        <f t="shared" si="11"/>
        <v/>
      </c>
      <c r="F257" s="61" t="str">
        <f t="shared" si="9"/>
        <v/>
      </c>
      <c r="G257" s="73" t="str">
        <f t="shared" si="10"/>
        <v/>
      </c>
      <c r="H257" s="17"/>
    </row>
    <row r="258" spans="1:8" s="3" customFormat="1" x14ac:dyDescent="0.2">
      <c r="A258" s="60" t="str">
        <f>IF('Incident Log'!C258="","",'Incident Log'!C258)</f>
        <v/>
      </c>
      <c r="B258" s="59" t="str">
        <f t="array" ref="B258">IFERROR(INDEX($A$11:$A$500, MATCH(0, COUNTIF($B$10:B257, $A$11:$A$500), 0)),"")</f>
        <v/>
      </c>
      <c r="C258" s="71" t="str">
        <f>IF(B258="","",COUNTIF('Incident Log'!$C$11:$C$500,B258))</f>
        <v/>
      </c>
      <c r="D258" s="71" t="str">
        <f>IF(B258="","",RANK(C258,$C$11:$C$500)+COUNTIF($C$11:C258,C258)-1)</f>
        <v/>
      </c>
      <c r="E258" s="71" t="str">
        <f t="shared" si="11"/>
        <v/>
      </c>
      <c r="F258" s="61" t="str">
        <f t="shared" si="9"/>
        <v/>
      </c>
      <c r="G258" s="73" t="str">
        <f t="shared" si="10"/>
        <v/>
      </c>
      <c r="H258" s="17"/>
    </row>
    <row r="259" spans="1:8" s="3" customFormat="1" x14ac:dyDescent="0.2">
      <c r="A259" s="60" t="str">
        <f>IF('Incident Log'!C259="","",'Incident Log'!C259)</f>
        <v/>
      </c>
      <c r="B259" s="59" t="str">
        <f t="array" ref="B259">IFERROR(INDEX($A$11:$A$500, MATCH(0, COUNTIF($B$10:B258, $A$11:$A$500), 0)),"")</f>
        <v/>
      </c>
      <c r="C259" s="71" t="str">
        <f>IF(B259="","",COUNTIF('Incident Log'!$C$11:$C$500,B259))</f>
        <v/>
      </c>
      <c r="D259" s="71" t="str">
        <f>IF(B259="","",RANK(C259,$C$11:$C$500)+COUNTIF($C$11:C259,C259)-1)</f>
        <v/>
      </c>
      <c r="E259" s="71" t="str">
        <f t="shared" si="11"/>
        <v/>
      </c>
      <c r="F259" s="61" t="str">
        <f t="shared" si="9"/>
        <v/>
      </c>
      <c r="G259" s="73" t="str">
        <f t="shared" si="10"/>
        <v/>
      </c>
      <c r="H259" s="17"/>
    </row>
    <row r="260" spans="1:8" s="3" customFormat="1" x14ac:dyDescent="0.2">
      <c r="A260" s="60" t="str">
        <f>IF('Incident Log'!C260="","",'Incident Log'!C260)</f>
        <v/>
      </c>
      <c r="B260" s="59" t="str">
        <f t="array" ref="B260">IFERROR(INDEX($A$11:$A$500, MATCH(0, COUNTIF($B$10:B259, $A$11:$A$500), 0)),"")</f>
        <v/>
      </c>
      <c r="C260" s="71" t="str">
        <f>IF(B260="","",COUNTIF('Incident Log'!$C$11:$C$500,B260))</f>
        <v/>
      </c>
      <c r="D260" s="71" t="str">
        <f>IF(B260="","",RANK(C260,$C$11:$C$500)+COUNTIF($C$11:C260,C260)-1)</f>
        <v/>
      </c>
      <c r="E260" s="71" t="str">
        <f t="shared" si="11"/>
        <v/>
      </c>
      <c r="F260" s="61" t="str">
        <f t="shared" si="9"/>
        <v/>
      </c>
      <c r="G260" s="73" t="str">
        <f t="shared" si="10"/>
        <v/>
      </c>
      <c r="H260" s="17"/>
    </row>
    <row r="261" spans="1:8" s="3" customFormat="1" x14ac:dyDescent="0.2">
      <c r="A261" s="60" t="str">
        <f>IF('Incident Log'!C261="","",'Incident Log'!C261)</f>
        <v/>
      </c>
      <c r="B261" s="59" t="str">
        <f t="array" ref="B261">IFERROR(INDEX($A$11:$A$500, MATCH(0, COUNTIF($B$10:B260, $A$11:$A$500), 0)),"")</f>
        <v/>
      </c>
      <c r="C261" s="71" t="str">
        <f>IF(B261="","",COUNTIF('Incident Log'!$C$11:$C$500,B261))</f>
        <v/>
      </c>
      <c r="D261" s="71" t="str">
        <f>IF(B261="","",RANK(C261,$C$11:$C$500)+COUNTIF($C$11:C261,C261)-1)</f>
        <v/>
      </c>
      <c r="E261" s="71" t="str">
        <f t="shared" si="11"/>
        <v/>
      </c>
      <c r="F261" s="61" t="str">
        <f t="shared" si="9"/>
        <v/>
      </c>
      <c r="G261" s="73" t="str">
        <f t="shared" si="10"/>
        <v/>
      </c>
      <c r="H261" s="17"/>
    </row>
    <row r="262" spans="1:8" s="3" customFormat="1" x14ac:dyDescent="0.2">
      <c r="A262" s="60" t="str">
        <f>IF('Incident Log'!C262="","",'Incident Log'!C262)</f>
        <v/>
      </c>
      <c r="B262" s="59" t="str">
        <f t="array" ref="B262">IFERROR(INDEX($A$11:$A$500, MATCH(0, COUNTIF($B$10:B261, $A$11:$A$500), 0)),"")</f>
        <v/>
      </c>
      <c r="C262" s="71" t="str">
        <f>IF(B262="","",COUNTIF('Incident Log'!$C$11:$C$500,B262))</f>
        <v/>
      </c>
      <c r="D262" s="71" t="str">
        <f>IF(B262="","",RANK(C262,$C$11:$C$500)+COUNTIF($C$11:C262,C262)-1)</f>
        <v/>
      </c>
      <c r="E262" s="71" t="str">
        <f t="shared" si="11"/>
        <v/>
      </c>
      <c r="F262" s="61" t="str">
        <f t="shared" si="9"/>
        <v/>
      </c>
      <c r="G262" s="73" t="str">
        <f t="shared" si="10"/>
        <v/>
      </c>
      <c r="H262" s="17"/>
    </row>
    <row r="263" spans="1:8" s="3" customFormat="1" x14ac:dyDescent="0.2">
      <c r="A263" s="60" t="str">
        <f>IF('Incident Log'!C263="","",'Incident Log'!C263)</f>
        <v/>
      </c>
      <c r="B263" s="59" t="str">
        <f t="array" ref="B263">IFERROR(INDEX($A$11:$A$500, MATCH(0, COUNTIF($B$10:B262, $A$11:$A$500), 0)),"")</f>
        <v/>
      </c>
      <c r="C263" s="71" t="str">
        <f>IF(B263="","",COUNTIF('Incident Log'!$C$11:$C$500,B263))</f>
        <v/>
      </c>
      <c r="D263" s="71" t="str">
        <f>IF(B263="","",RANK(C263,$C$11:$C$500)+COUNTIF($C$11:C263,C263)-1)</f>
        <v/>
      </c>
      <c r="E263" s="71" t="str">
        <f t="shared" si="11"/>
        <v/>
      </c>
      <c r="F263" s="61" t="str">
        <f t="shared" si="9"/>
        <v/>
      </c>
      <c r="G263" s="73" t="str">
        <f t="shared" si="10"/>
        <v/>
      </c>
      <c r="H263" s="17"/>
    </row>
    <row r="264" spans="1:8" s="3" customFormat="1" x14ac:dyDescent="0.2">
      <c r="A264" s="60" t="str">
        <f>IF('Incident Log'!C264="","",'Incident Log'!C264)</f>
        <v/>
      </c>
      <c r="B264" s="59" t="str">
        <f t="array" ref="B264">IFERROR(INDEX($A$11:$A$500, MATCH(0, COUNTIF($B$10:B263, $A$11:$A$500), 0)),"")</f>
        <v/>
      </c>
      <c r="C264" s="71" t="str">
        <f>IF(B264="","",COUNTIF('Incident Log'!$C$11:$C$500,B264))</f>
        <v/>
      </c>
      <c r="D264" s="71" t="str">
        <f>IF(B264="","",RANK(C264,$C$11:$C$500)+COUNTIF($C$11:C264,C264)-1)</f>
        <v/>
      </c>
      <c r="E264" s="71" t="str">
        <f t="shared" si="11"/>
        <v/>
      </c>
      <c r="F264" s="61" t="str">
        <f t="shared" si="9"/>
        <v/>
      </c>
      <c r="G264" s="73" t="str">
        <f t="shared" si="10"/>
        <v/>
      </c>
      <c r="H264" s="17"/>
    </row>
    <row r="265" spans="1:8" s="3" customFormat="1" x14ac:dyDescent="0.2">
      <c r="A265" s="60" t="str">
        <f>IF('Incident Log'!C265="","",'Incident Log'!C265)</f>
        <v/>
      </c>
      <c r="B265" s="59" t="str">
        <f t="array" ref="B265">IFERROR(INDEX($A$11:$A$500, MATCH(0, COUNTIF($B$10:B264, $A$11:$A$500), 0)),"")</f>
        <v/>
      </c>
      <c r="C265" s="71" t="str">
        <f>IF(B265="","",COUNTIF('Incident Log'!$C$11:$C$500,B265))</f>
        <v/>
      </c>
      <c r="D265" s="71" t="str">
        <f>IF(B265="","",RANK(C265,$C$11:$C$500)+COUNTIF($C$11:C265,C265)-1)</f>
        <v/>
      </c>
      <c r="E265" s="71" t="str">
        <f t="shared" si="11"/>
        <v/>
      </c>
      <c r="F265" s="61" t="str">
        <f t="shared" si="9"/>
        <v/>
      </c>
      <c r="G265" s="73" t="str">
        <f t="shared" si="10"/>
        <v/>
      </c>
      <c r="H265" s="17"/>
    </row>
    <row r="266" spans="1:8" s="3" customFormat="1" x14ac:dyDescent="0.2">
      <c r="A266" s="60" t="str">
        <f>IF('Incident Log'!C266="","",'Incident Log'!C266)</f>
        <v/>
      </c>
      <c r="B266" s="59" t="str">
        <f t="array" ref="B266">IFERROR(INDEX($A$11:$A$500, MATCH(0, COUNTIF($B$10:B265, $A$11:$A$500), 0)),"")</f>
        <v/>
      </c>
      <c r="C266" s="71" t="str">
        <f>IF(B266="","",COUNTIF('Incident Log'!$C$11:$C$500,B266))</f>
        <v/>
      </c>
      <c r="D266" s="71" t="str">
        <f>IF(B266="","",RANK(C266,$C$11:$C$500)+COUNTIF($C$11:C266,C266)-1)</f>
        <v/>
      </c>
      <c r="E266" s="71" t="str">
        <f t="shared" si="11"/>
        <v/>
      </c>
      <c r="F266" s="61" t="str">
        <f t="shared" si="9"/>
        <v/>
      </c>
      <c r="G266" s="73" t="str">
        <f t="shared" si="10"/>
        <v/>
      </c>
      <c r="H266" s="17"/>
    </row>
    <row r="267" spans="1:8" s="3" customFormat="1" x14ac:dyDescent="0.2">
      <c r="A267" s="60" t="str">
        <f>IF('Incident Log'!C267="","",'Incident Log'!C267)</f>
        <v/>
      </c>
      <c r="B267" s="59" t="str">
        <f t="array" ref="B267">IFERROR(INDEX($A$11:$A$500, MATCH(0, COUNTIF($B$10:B266, $A$11:$A$500), 0)),"")</f>
        <v/>
      </c>
      <c r="C267" s="71" t="str">
        <f>IF(B267="","",COUNTIF('Incident Log'!$C$11:$C$500,B267))</f>
        <v/>
      </c>
      <c r="D267" s="71" t="str">
        <f>IF(B267="","",RANK(C267,$C$11:$C$500)+COUNTIF($C$11:C267,C267)-1)</f>
        <v/>
      </c>
      <c r="E267" s="71" t="str">
        <f t="shared" si="11"/>
        <v/>
      </c>
      <c r="F267" s="61" t="str">
        <f t="shared" si="9"/>
        <v/>
      </c>
      <c r="G267" s="73" t="str">
        <f t="shared" si="10"/>
        <v/>
      </c>
      <c r="H267" s="17"/>
    </row>
    <row r="268" spans="1:8" s="3" customFormat="1" x14ac:dyDescent="0.2">
      <c r="A268" s="60" t="str">
        <f>IF('Incident Log'!C268="","",'Incident Log'!C268)</f>
        <v/>
      </c>
      <c r="B268" s="59" t="str">
        <f t="array" ref="B268">IFERROR(INDEX($A$11:$A$500, MATCH(0, COUNTIF($B$10:B267, $A$11:$A$500), 0)),"")</f>
        <v/>
      </c>
      <c r="C268" s="71" t="str">
        <f>IF(B268="","",COUNTIF('Incident Log'!$C$11:$C$500,B268))</f>
        <v/>
      </c>
      <c r="D268" s="71" t="str">
        <f>IF(B268="","",RANK(C268,$C$11:$C$500)+COUNTIF($C$11:C268,C268)-1)</f>
        <v/>
      </c>
      <c r="E268" s="71" t="str">
        <f t="shared" si="11"/>
        <v/>
      </c>
      <c r="F268" s="61" t="str">
        <f t="shared" ref="F268:F331" si="12">IF(B268="","",INDEX($B$11:$B$500,MATCH(E268,$D$11:$D$500,0)))</f>
        <v/>
      </c>
      <c r="G268" s="73" t="str">
        <f t="shared" ref="G268:G331" si="13">IF(B268="","",VLOOKUP(F268,$B$11:$C$500,2,FALSE))</f>
        <v/>
      </c>
      <c r="H268" s="17"/>
    </row>
    <row r="269" spans="1:8" s="3" customFormat="1" x14ac:dyDescent="0.2">
      <c r="A269" s="60" t="str">
        <f>IF('Incident Log'!C269="","",'Incident Log'!C269)</f>
        <v/>
      </c>
      <c r="B269" s="59" t="str">
        <f t="array" ref="B269">IFERROR(INDEX($A$11:$A$500, MATCH(0, COUNTIF($B$10:B268, $A$11:$A$500), 0)),"")</f>
        <v/>
      </c>
      <c r="C269" s="71" t="str">
        <f>IF(B269="","",COUNTIF('Incident Log'!$C$11:$C$500,B269))</f>
        <v/>
      </c>
      <c r="D269" s="71" t="str">
        <f>IF(B269="","",RANK(C269,$C$11:$C$500)+COUNTIF($C$11:C269,C269)-1)</f>
        <v/>
      </c>
      <c r="E269" s="71" t="str">
        <f t="shared" si="11"/>
        <v/>
      </c>
      <c r="F269" s="61" t="str">
        <f t="shared" si="12"/>
        <v/>
      </c>
      <c r="G269" s="73" t="str">
        <f t="shared" si="13"/>
        <v/>
      </c>
      <c r="H269" s="17"/>
    </row>
    <row r="270" spans="1:8" s="3" customFormat="1" x14ac:dyDescent="0.2">
      <c r="A270" s="60" t="str">
        <f>IF('Incident Log'!C270="","",'Incident Log'!C270)</f>
        <v/>
      </c>
      <c r="B270" s="59" t="str">
        <f t="array" ref="B270">IFERROR(INDEX($A$11:$A$500, MATCH(0, COUNTIF($B$10:B269, $A$11:$A$500), 0)),"")</f>
        <v/>
      </c>
      <c r="C270" s="71" t="str">
        <f>IF(B270="","",COUNTIF('Incident Log'!$C$11:$C$500,B270))</f>
        <v/>
      </c>
      <c r="D270" s="71" t="str">
        <f>IF(B270="","",RANK(C270,$C$11:$C$500)+COUNTIF($C$11:C270,C270)-1)</f>
        <v/>
      </c>
      <c r="E270" s="71" t="str">
        <f t="shared" ref="E270:E333" si="14">IF(B270="","",1+E269)</f>
        <v/>
      </c>
      <c r="F270" s="61" t="str">
        <f t="shared" si="12"/>
        <v/>
      </c>
      <c r="G270" s="73" t="str">
        <f t="shared" si="13"/>
        <v/>
      </c>
      <c r="H270" s="17"/>
    </row>
    <row r="271" spans="1:8" s="3" customFormat="1" x14ac:dyDescent="0.2">
      <c r="A271" s="60" t="str">
        <f>IF('Incident Log'!C271="","",'Incident Log'!C271)</f>
        <v/>
      </c>
      <c r="B271" s="59" t="str">
        <f t="array" ref="B271">IFERROR(INDEX($A$11:$A$500, MATCH(0, COUNTIF($B$10:B270, $A$11:$A$500), 0)),"")</f>
        <v/>
      </c>
      <c r="C271" s="71" t="str">
        <f>IF(B271="","",COUNTIF('Incident Log'!$C$11:$C$500,B271))</f>
        <v/>
      </c>
      <c r="D271" s="71" t="str">
        <f>IF(B271="","",RANK(C271,$C$11:$C$500)+COUNTIF($C$11:C271,C271)-1)</f>
        <v/>
      </c>
      <c r="E271" s="71" t="str">
        <f t="shared" si="14"/>
        <v/>
      </c>
      <c r="F271" s="61" t="str">
        <f t="shared" si="12"/>
        <v/>
      </c>
      <c r="G271" s="73" t="str">
        <f t="shared" si="13"/>
        <v/>
      </c>
      <c r="H271" s="17"/>
    </row>
    <row r="272" spans="1:8" s="3" customFormat="1" x14ac:dyDescent="0.2">
      <c r="A272" s="60" t="str">
        <f>IF('Incident Log'!C272="","",'Incident Log'!C272)</f>
        <v/>
      </c>
      <c r="B272" s="59" t="str">
        <f t="array" ref="B272">IFERROR(INDEX($A$11:$A$500, MATCH(0, COUNTIF($B$10:B271, $A$11:$A$500), 0)),"")</f>
        <v/>
      </c>
      <c r="C272" s="71" t="str">
        <f>IF(B272="","",COUNTIF('Incident Log'!$C$11:$C$500,B272))</f>
        <v/>
      </c>
      <c r="D272" s="71" t="str">
        <f>IF(B272="","",RANK(C272,$C$11:$C$500)+COUNTIF($C$11:C272,C272)-1)</f>
        <v/>
      </c>
      <c r="E272" s="71" t="str">
        <f t="shared" si="14"/>
        <v/>
      </c>
      <c r="F272" s="61" t="str">
        <f t="shared" si="12"/>
        <v/>
      </c>
      <c r="G272" s="73" t="str">
        <f t="shared" si="13"/>
        <v/>
      </c>
      <c r="H272" s="17"/>
    </row>
    <row r="273" spans="1:8" s="3" customFormat="1" x14ac:dyDescent="0.2">
      <c r="A273" s="60" t="str">
        <f>IF('Incident Log'!C273="","",'Incident Log'!C273)</f>
        <v/>
      </c>
      <c r="B273" s="59" t="str">
        <f t="array" ref="B273">IFERROR(INDEX($A$11:$A$500, MATCH(0, COUNTIF($B$10:B272, $A$11:$A$500), 0)),"")</f>
        <v/>
      </c>
      <c r="C273" s="71" t="str">
        <f>IF(B273="","",COUNTIF('Incident Log'!$C$11:$C$500,B273))</f>
        <v/>
      </c>
      <c r="D273" s="71" t="str">
        <f>IF(B273="","",RANK(C273,$C$11:$C$500)+COUNTIF($C$11:C273,C273)-1)</f>
        <v/>
      </c>
      <c r="E273" s="71" t="str">
        <f t="shared" si="14"/>
        <v/>
      </c>
      <c r="F273" s="61" t="str">
        <f t="shared" si="12"/>
        <v/>
      </c>
      <c r="G273" s="73" t="str">
        <f t="shared" si="13"/>
        <v/>
      </c>
      <c r="H273" s="17"/>
    </row>
    <row r="274" spans="1:8" s="3" customFormat="1" x14ac:dyDescent="0.2">
      <c r="A274" s="60" t="str">
        <f>IF('Incident Log'!C274="","",'Incident Log'!C274)</f>
        <v/>
      </c>
      <c r="B274" s="59" t="str">
        <f t="array" ref="B274">IFERROR(INDEX($A$11:$A$500, MATCH(0, COUNTIF($B$10:B273, $A$11:$A$500), 0)),"")</f>
        <v/>
      </c>
      <c r="C274" s="71" t="str">
        <f>IF(B274="","",COUNTIF('Incident Log'!$C$11:$C$500,B274))</f>
        <v/>
      </c>
      <c r="D274" s="71" t="str">
        <f>IF(B274="","",RANK(C274,$C$11:$C$500)+COUNTIF($C$11:C274,C274)-1)</f>
        <v/>
      </c>
      <c r="E274" s="71" t="str">
        <f t="shared" si="14"/>
        <v/>
      </c>
      <c r="F274" s="61" t="str">
        <f t="shared" si="12"/>
        <v/>
      </c>
      <c r="G274" s="73" t="str">
        <f t="shared" si="13"/>
        <v/>
      </c>
      <c r="H274" s="17"/>
    </row>
    <row r="275" spans="1:8" s="3" customFormat="1" x14ac:dyDescent="0.2">
      <c r="A275" s="60" t="str">
        <f>IF('Incident Log'!C275="","",'Incident Log'!C275)</f>
        <v/>
      </c>
      <c r="B275" s="59" t="str">
        <f t="array" ref="B275">IFERROR(INDEX($A$11:$A$500, MATCH(0, COUNTIF($B$10:B274, $A$11:$A$500), 0)),"")</f>
        <v/>
      </c>
      <c r="C275" s="71" t="str">
        <f>IF(B275="","",COUNTIF('Incident Log'!$C$11:$C$500,B275))</f>
        <v/>
      </c>
      <c r="D275" s="71" t="str">
        <f>IF(B275="","",RANK(C275,$C$11:$C$500)+COUNTIF($C$11:C275,C275)-1)</f>
        <v/>
      </c>
      <c r="E275" s="71" t="str">
        <f t="shared" si="14"/>
        <v/>
      </c>
      <c r="F275" s="61" t="str">
        <f t="shared" si="12"/>
        <v/>
      </c>
      <c r="G275" s="73" t="str">
        <f t="shared" si="13"/>
        <v/>
      </c>
      <c r="H275" s="17"/>
    </row>
    <row r="276" spans="1:8" s="3" customFormat="1" x14ac:dyDescent="0.2">
      <c r="A276" s="60" t="str">
        <f>IF('Incident Log'!C276="","",'Incident Log'!C276)</f>
        <v/>
      </c>
      <c r="B276" s="59" t="str">
        <f t="array" ref="B276">IFERROR(INDEX($A$11:$A$500, MATCH(0, COUNTIF($B$10:B275, $A$11:$A$500), 0)),"")</f>
        <v/>
      </c>
      <c r="C276" s="71" t="str">
        <f>IF(B276="","",COUNTIF('Incident Log'!$C$11:$C$500,B276))</f>
        <v/>
      </c>
      <c r="D276" s="71" t="str">
        <f>IF(B276="","",RANK(C276,$C$11:$C$500)+COUNTIF($C$11:C276,C276)-1)</f>
        <v/>
      </c>
      <c r="E276" s="71" t="str">
        <f t="shared" si="14"/>
        <v/>
      </c>
      <c r="F276" s="61" t="str">
        <f t="shared" si="12"/>
        <v/>
      </c>
      <c r="G276" s="73" t="str">
        <f t="shared" si="13"/>
        <v/>
      </c>
      <c r="H276" s="17"/>
    </row>
    <row r="277" spans="1:8" s="3" customFormat="1" x14ac:dyDescent="0.2">
      <c r="A277" s="60" t="str">
        <f>IF('Incident Log'!C277="","",'Incident Log'!C277)</f>
        <v/>
      </c>
      <c r="B277" s="59" t="str">
        <f t="array" ref="B277">IFERROR(INDEX($A$11:$A$500, MATCH(0, COUNTIF($B$10:B276, $A$11:$A$500), 0)),"")</f>
        <v/>
      </c>
      <c r="C277" s="71" t="str">
        <f>IF(B277="","",COUNTIF('Incident Log'!$C$11:$C$500,B277))</f>
        <v/>
      </c>
      <c r="D277" s="71" t="str">
        <f>IF(B277="","",RANK(C277,$C$11:$C$500)+COUNTIF($C$11:C277,C277)-1)</f>
        <v/>
      </c>
      <c r="E277" s="71" t="str">
        <f t="shared" si="14"/>
        <v/>
      </c>
      <c r="F277" s="61" t="str">
        <f t="shared" si="12"/>
        <v/>
      </c>
      <c r="G277" s="73" t="str">
        <f t="shared" si="13"/>
        <v/>
      </c>
      <c r="H277" s="17"/>
    </row>
    <row r="278" spans="1:8" s="3" customFormat="1" x14ac:dyDescent="0.2">
      <c r="A278" s="60" t="str">
        <f>IF('Incident Log'!C278="","",'Incident Log'!C278)</f>
        <v/>
      </c>
      <c r="B278" s="59" t="str">
        <f t="array" ref="B278">IFERROR(INDEX($A$11:$A$500, MATCH(0, COUNTIF($B$10:B277, $A$11:$A$500), 0)),"")</f>
        <v/>
      </c>
      <c r="C278" s="71" t="str">
        <f>IF(B278="","",COUNTIF('Incident Log'!$C$11:$C$500,B278))</f>
        <v/>
      </c>
      <c r="D278" s="71" t="str">
        <f>IF(B278="","",RANK(C278,$C$11:$C$500)+COUNTIF($C$11:C278,C278)-1)</f>
        <v/>
      </c>
      <c r="E278" s="71" t="str">
        <f t="shared" si="14"/>
        <v/>
      </c>
      <c r="F278" s="61" t="str">
        <f t="shared" si="12"/>
        <v/>
      </c>
      <c r="G278" s="73" t="str">
        <f t="shared" si="13"/>
        <v/>
      </c>
      <c r="H278" s="17"/>
    </row>
    <row r="279" spans="1:8" s="3" customFormat="1" x14ac:dyDescent="0.2">
      <c r="A279" s="60" t="str">
        <f>IF('Incident Log'!C279="","",'Incident Log'!C279)</f>
        <v/>
      </c>
      <c r="B279" s="59" t="str">
        <f t="array" ref="B279">IFERROR(INDEX($A$11:$A$500, MATCH(0, COUNTIF($B$10:B278, $A$11:$A$500), 0)),"")</f>
        <v/>
      </c>
      <c r="C279" s="71" t="str">
        <f>IF(B279="","",COUNTIF('Incident Log'!$C$11:$C$500,B279))</f>
        <v/>
      </c>
      <c r="D279" s="71" t="str">
        <f>IF(B279="","",RANK(C279,$C$11:$C$500)+COUNTIF($C$11:C279,C279)-1)</f>
        <v/>
      </c>
      <c r="E279" s="71" t="str">
        <f t="shared" si="14"/>
        <v/>
      </c>
      <c r="F279" s="61" t="str">
        <f t="shared" si="12"/>
        <v/>
      </c>
      <c r="G279" s="73" t="str">
        <f t="shared" si="13"/>
        <v/>
      </c>
      <c r="H279" s="17"/>
    </row>
    <row r="280" spans="1:8" s="3" customFormat="1" x14ac:dyDescent="0.2">
      <c r="A280" s="60" t="str">
        <f>IF('Incident Log'!C280="","",'Incident Log'!C280)</f>
        <v/>
      </c>
      <c r="B280" s="59" t="str">
        <f t="array" ref="B280">IFERROR(INDEX($A$11:$A$500, MATCH(0, COUNTIF($B$10:B279, $A$11:$A$500), 0)),"")</f>
        <v/>
      </c>
      <c r="C280" s="71" t="str">
        <f>IF(B280="","",COUNTIF('Incident Log'!$C$11:$C$500,B280))</f>
        <v/>
      </c>
      <c r="D280" s="71" t="str">
        <f>IF(B280="","",RANK(C280,$C$11:$C$500)+COUNTIF($C$11:C280,C280)-1)</f>
        <v/>
      </c>
      <c r="E280" s="71" t="str">
        <f t="shared" si="14"/>
        <v/>
      </c>
      <c r="F280" s="61" t="str">
        <f t="shared" si="12"/>
        <v/>
      </c>
      <c r="G280" s="73" t="str">
        <f t="shared" si="13"/>
        <v/>
      </c>
      <c r="H280" s="17"/>
    </row>
    <row r="281" spans="1:8" s="3" customFormat="1" x14ac:dyDescent="0.2">
      <c r="A281" s="60" t="str">
        <f>IF('Incident Log'!C281="","",'Incident Log'!C281)</f>
        <v/>
      </c>
      <c r="B281" s="59" t="str">
        <f t="array" ref="B281">IFERROR(INDEX($A$11:$A$500, MATCH(0, COUNTIF($B$10:B280, $A$11:$A$500), 0)),"")</f>
        <v/>
      </c>
      <c r="C281" s="71" t="str">
        <f>IF(B281="","",COUNTIF('Incident Log'!$C$11:$C$500,B281))</f>
        <v/>
      </c>
      <c r="D281" s="71" t="str">
        <f>IF(B281="","",RANK(C281,$C$11:$C$500)+COUNTIF($C$11:C281,C281)-1)</f>
        <v/>
      </c>
      <c r="E281" s="71" t="str">
        <f t="shared" si="14"/>
        <v/>
      </c>
      <c r="F281" s="61" t="str">
        <f t="shared" si="12"/>
        <v/>
      </c>
      <c r="G281" s="73" t="str">
        <f t="shared" si="13"/>
        <v/>
      </c>
      <c r="H281" s="17"/>
    </row>
    <row r="282" spans="1:8" s="3" customFormat="1" x14ac:dyDescent="0.2">
      <c r="A282" s="60" t="str">
        <f>IF('Incident Log'!C282="","",'Incident Log'!C282)</f>
        <v/>
      </c>
      <c r="B282" s="59" t="str">
        <f t="array" ref="B282">IFERROR(INDEX($A$11:$A$500, MATCH(0, COUNTIF($B$10:B281, $A$11:$A$500), 0)),"")</f>
        <v/>
      </c>
      <c r="C282" s="71" t="str">
        <f>IF(B282="","",COUNTIF('Incident Log'!$C$11:$C$500,B282))</f>
        <v/>
      </c>
      <c r="D282" s="71" t="str">
        <f>IF(B282="","",RANK(C282,$C$11:$C$500)+COUNTIF($C$11:C282,C282)-1)</f>
        <v/>
      </c>
      <c r="E282" s="71" t="str">
        <f t="shared" si="14"/>
        <v/>
      </c>
      <c r="F282" s="61" t="str">
        <f t="shared" si="12"/>
        <v/>
      </c>
      <c r="G282" s="73" t="str">
        <f t="shared" si="13"/>
        <v/>
      </c>
      <c r="H282" s="17"/>
    </row>
    <row r="283" spans="1:8" s="3" customFormat="1" x14ac:dyDescent="0.2">
      <c r="A283" s="60" t="str">
        <f>IF('Incident Log'!C283="","",'Incident Log'!C283)</f>
        <v/>
      </c>
      <c r="B283" s="59" t="str">
        <f t="array" ref="B283">IFERROR(INDEX($A$11:$A$500, MATCH(0, COUNTIF($B$10:B282, $A$11:$A$500), 0)),"")</f>
        <v/>
      </c>
      <c r="C283" s="71" t="str">
        <f>IF(B283="","",COUNTIF('Incident Log'!$C$11:$C$500,B283))</f>
        <v/>
      </c>
      <c r="D283" s="71" t="str">
        <f>IF(B283="","",RANK(C283,$C$11:$C$500)+COUNTIF($C$11:C283,C283)-1)</f>
        <v/>
      </c>
      <c r="E283" s="71" t="str">
        <f t="shared" si="14"/>
        <v/>
      </c>
      <c r="F283" s="61" t="str">
        <f t="shared" si="12"/>
        <v/>
      </c>
      <c r="G283" s="73" t="str">
        <f t="shared" si="13"/>
        <v/>
      </c>
      <c r="H283" s="17"/>
    </row>
    <row r="284" spans="1:8" s="3" customFormat="1" x14ac:dyDescent="0.2">
      <c r="A284" s="60" t="str">
        <f>IF('Incident Log'!C284="","",'Incident Log'!C284)</f>
        <v/>
      </c>
      <c r="B284" s="59" t="str">
        <f t="array" ref="B284">IFERROR(INDEX($A$11:$A$500, MATCH(0, COUNTIF($B$10:B283, $A$11:$A$500), 0)),"")</f>
        <v/>
      </c>
      <c r="C284" s="71" t="str">
        <f>IF(B284="","",COUNTIF('Incident Log'!$C$11:$C$500,B284))</f>
        <v/>
      </c>
      <c r="D284" s="71" t="str">
        <f>IF(B284="","",RANK(C284,$C$11:$C$500)+COUNTIF($C$11:C284,C284)-1)</f>
        <v/>
      </c>
      <c r="E284" s="71" t="str">
        <f t="shared" si="14"/>
        <v/>
      </c>
      <c r="F284" s="61" t="str">
        <f t="shared" si="12"/>
        <v/>
      </c>
      <c r="G284" s="73" t="str">
        <f t="shared" si="13"/>
        <v/>
      </c>
      <c r="H284" s="17"/>
    </row>
    <row r="285" spans="1:8" s="3" customFormat="1" x14ac:dyDescent="0.2">
      <c r="A285" s="60" t="str">
        <f>IF('Incident Log'!C285="","",'Incident Log'!C285)</f>
        <v/>
      </c>
      <c r="B285" s="59" t="str">
        <f t="array" ref="B285">IFERROR(INDEX($A$11:$A$500, MATCH(0, COUNTIF($B$10:B284, $A$11:$A$500), 0)),"")</f>
        <v/>
      </c>
      <c r="C285" s="71" t="str">
        <f>IF(B285="","",COUNTIF('Incident Log'!$C$11:$C$500,B285))</f>
        <v/>
      </c>
      <c r="D285" s="71" t="str">
        <f>IF(B285="","",RANK(C285,$C$11:$C$500)+COUNTIF($C$11:C285,C285)-1)</f>
        <v/>
      </c>
      <c r="E285" s="71" t="str">
        <f t="shared" si="14"/>
        <v/>
      </c>
      <c r="F285" s="61" t="str">
        <f t="shared" si="12"/>
        <v/>
      </c>
      <c r="G285" s="73" t="str">
        <f t="shared" si="13"/>
        <v/>
      </c>
      <c r="H285" s="17"/>
    </row>
    <row r="286" spans="1:8" s="3" customFormat="1" x14ac:dyDescent="0.2">
      <c r="A286" s="60" t="str">
        <f>IF('Incident Log'!C286="","",'Incident Log'!C286)</f>
        <v/>
      </c>
      <c r="B286" s="59" t="str">
        <f t="array" ref="B286">IFERROR(INDEX($A$11:$A$500, MATCH(0, COUNTIF($B$10:B285, $A$11:$A$500), 0)),"")</f>
        <v/>
      </c>
      <c r="C286" s="71" t="str">
        <f>IF(B286="","",COUNTIF('Incident Log'!$C$11:$C$500,B286))</f>
        <v/>
      </c>
      <c r="D286" s="71" t="str">
        <f>IF(B286="","",RANK(C286,$C$11:$C$500)+COUNTIF($C$11:C286,C286)-1)</f>
        <v/>
      </c>
      <c r="E286" s="71" t="str">
        <f t="shared" si="14"/>
        <v/>
      </c>
      <c r="F286" s="61" t="str">
        <f t="shared" si="12"/>
        <v/>
      </c>
      <c r="G286" s="73" t="str">
        <f t="shared" si="13"/>
        <v/>
      </c>
      <c r="H286" s="17"/>
    </row>
    <row r="287" spans="1:8" s="3" customFormat="1" x14ac:dyDescent="0.2">
      <c r="A287" s="60" t="str">
        <f>IF('Incident Log'!C287="","",'Incident Log'!C287)</f>
        <v/>
      </c>
      <c r="B287" s="59" t="str">
        <f t="array" ref="B287">IFERROR(INDEX($A$11:$A$500, MATCH(0, COUNTIF($B$10:B286, $A$11:$A$500), 0)),"")</f>
        <v/>
      </c>
      <c r="C287" s="71" t="str">
        <f>IF(B287="","",COUNTIF('Incident Log'!$C$11:$C$500,B287))</f>
        <v/>
      </c>
      <c r="D287" s="71" t="str">
        <f>IF(B287="","",RANK(C287,$C$11:$C$500)+COUNTIF($C$11:C287,C287)-1)</f>
        <v/>
      </c>
      <c r="E287" s="71" t="str">
        <f t="shared" si="14"/>
        <v/>
      </c>
      <c r="F287" s="61" t="str">
        <f t="shared" si="12"/>
        <v/>
      </c>
      <c r="G287" s="73" t="str">
        <f t="shared" si="13"/>
        <v/>
      </c>
      <c r="H287" s="17"/>
    </row>
    <row r="288" spans="1:8" s="3" customFormat="1" x14ac:dyDescent="0.2">
      <c r="A288" s="60" t="str">
        <f>IF('Incident Log'!C288="","",'Incident Log'!C288)</f>
        <v/>
      </c>
      <c r="B288" s="59" t="str">
        <f t="array" ref="B288">IFERROR(INDEX($A$11:$A$500, MATCH(0, COUNTIF($B$10:B287, $A$11:$A$500), 0)),"")</f>
        <v/>
      </c>
      <c r="C288" s="71" t="str">
        <f>IF(B288="","",COUNTIF('Incident Log'!$C$11:$C$500,B288))</f>
        <v/>
      </c>
      <c r="D288" s="71" t="str">
        <f>IF(B288="","",RANK(C288,$C$11:$C$500)+COUNTIF($C$11:C288,C288)-1)</f>
        <v/>
      </c>
      <c r="E288" s="71" t="str">
        <f t="shared" si="14"/>
        <v/>
      </c>
      <c r="F288" s="61" t="str">
        <f t="shared" si="12"/>
        <v/>
      </c>
      <c r="G288" s="73" t="str">
        <f t="shared" si="13"/>
        <v/>
      </c>
      <c r="H288" s="17"/>
    </row>
    <row r="289" spans="1:8" s="3" customFormat="1" x14ac:dyDescent="0.2">
      <c r="A289" s="60" t="str">
        <f>IF('Incident Log'!C289="","",'Incident Log'!C289)</f>
        <v/>
      </c>
      <c r="B289" s="59" t="str">
        <f t="array" ref="B289">IFERROR(INDEX($A$11:$A$500, MATCH(0, COUNTIF($B$10:B288, $A$11:$A$500), 0)),"")</f>
        <v/>
      </c>
      <c r="C289" s="71" t="str">
        <f>IF(B289="","",COUNTIF('Incident Log'!$C$11:$C$500,B289))</f>
        <v/>
      </c>
      <c r="D289" s="71" t="str">
        <f>IF(B289="","",RANK(C289,$C$11:$C$500)+COUNTIF($C$11:C289,C289)-1)</f>
        <v/>
      </c>
      <c r="E289" s="71" t="str">
        <f t="shared" si="14"/>
        <v/>
      </c>
      <c r="F289" s="61" t="str">
        <f t="shared" si="12"/>
        <v/>
      </c>
      <c r="G289" s="73" t="str">
        <f t="shared" si="13"/>
        <v/>
      </c>
      <c r="H289" s="17"/>
    </row>
    <row r="290" spans="1:8" s="3" customFormat="1" x14ac:dyDescent="0.2">
      <c r="A290" s="60" t="str">
        <f>IF('Incident Log'!C290="","",'Incident Log'!C290)</f>
        <v/>
      </c>
      <c r="B290" s="59" t="str">
        <f t="array" ref="B290">IFERROR(INDEX($A$11:$A$500, MATCH(0, COUNTIF($B$10:B289, $A$11:$A$500), 0)),"")</f>
        <v/>
      </c>
      <c r="C290" s="71" t="str">
        <f>IF(B290="","",COUNTIF('Incident Log'!$C$11:$C$500,B290))</f>
        <v/>
      </c>
      <c r="D290" s="71" t="str">
        <f>IF(B290="","",RANK(C290,$C$11:$C$500)+COUNTIF($C$11:C290,C290)-1)</f>
        <v/>
      </c>
      <c r="E290" s="71" t="str">
        <f t="shared" si="14"/>
        <v/>
      </c>
      <c r="F290" s="61" t="str">
        <f t="shared" si="12"/>
        <v/>
      </c>
      <c r="G290" s="73" t="str">
        <f t="shared" si="13"/>
        <v/>
      </c>
      <c r="H290" s="17"/>
    </row>
    <row r="291" spans="1:8" s="3" customFormat="1" x14ac:dyDescent="0.2">
      <c r="A291" s="60" t="str">
        <f>IF('Incident Log'!C291="","",'Incident Log'!C291)</f>
        <v/>
      </c>
      <c r="B291" s="59" t="str">
        <f t="array" ref="B291">IFERROR(INDEX($A$11:$A$500, MATCH(0, COUNTIF($B$10:B290, $A$11:$A$500), 0)),"")</f>
        <v/>
      </c>
      <c r="C291" s="71" t="str">
        <f>IF(B291="","",COUNTIF('Incident Log'!$C$11:$C$500,B291))</f>
        <v/>
      </c>
      <c r="D291" s="71" t="str">
        <f>IF(B291="","",RANK(C291,$C$11:$C$500)+COUNTIF($C$11:C291,C291)-1)</f>
        <v/>
      </c>
      <c r="E291" s="71" t="str">
        <f t="shared" si="14"/>
        <v/>
      </c>
      <c r="F291" s="61" t="str">
        <f t="shared" si="12"/>
        <v/>
      </c>
      <c r="G291" s="73" t="str">
        <f t="shared" si="13"/>
        <v/>
      </c>
      <c r="H291" s="17"/>
    </row>
    <row r="292" spans="1:8" s="3" customFormat="1" x14ac:dyDescent="0.2">
      <c r="A292" s="60" t="str">
        <f>IF('Incident Log'!C292="","",'Incident Log'!C292)</f>
        <v/>
      </c>
      <c r="B292" s="59" t="str">
        <f t="array" ref="B292">IFERROR(INDEX($A$11:$A$500, MATCH(0, COUNTIF($B$10:B291, $A$11:$A$500), 0)),"")</f>
        <v/>
      </c>
      <c r="C292" s="71" t="str">
        <f>IF(B292="","",COUNTIF('Incident Log'!$C$11:$C$500,B292))</f>
        <v/>
      </c>
      <c r="D292" s="71" t="str">
        <f>IF(B292="","",RANK(C292,$C$11:$C$500)+COUNTIF($C$11:C292,C292)-1)</f>
        <v/>
      </c>
      <c r="E292" s="71" t="str">
        <f t="shared" si="14"/>
        <v/>
      </c>
      <c r="F292" s="61" t="str">
        <f t="shared" si="12"/>
        <v/>
      </c>
      <c r="G292" s="73" t="str">
        <f t="shared" si="13"/>
        <v/>
      </c>
      <c r="H292" s="17"/>
    </row>
    <row r="293" spans="1:8" s="3" customFormat="1" x14ac:dyDescent="0.2">
      <c r="A293" s="60" t="str">
        <f>IF('Incident Log'!C293="","",'Incident Log'!C293)</f>
        <v/>
      </c>
      <c r="B293" s="59" t="str">
        <f t="array" ref="B293">IFERROR(INDEX($A$11:$A$500, MATCH(0, COUNTIF($B$10:B292, $A$11:$A$500), 0)),"")</f>
        <v/>
      </c>
      <c r="C293" s="71" t="str">
        <f>IF(B293="","",COUNTIF('Incident Log'!$C$11:$C$500,B293))</f>
        <v/>
      </c>
      <c r="D293" s="71" t="str">
        <f>IF(B293="","",RANK(C293,$C$11:$C$500)+COUNTIF($C$11:C293,C293)-1)</f>
        <v/>
      </c>
      <c r="E293" s="71" t="str">
        <f t="shared" si="14"/>
        <v/>
      </c>
      <c r="F293" s="61" t="str">
        <f t="shared" si="12"/>
        <v/>
      </c>
      <c r="G293" s="73" t="str">
        <f t="shared" si="13"/>
        <v/>
      </c>
      <c r="H293" s="17"/>
    </row>
    <row r="294" spans="1:8" s="3" customFormat="1" x14ac:dyDescent="0.2">
      <c r="A294" s="60" t="str">
        <f>IF('Incident Log'!C294="","",'Incident Log'!C294)</f>
        <v/>
      </c>
      <c r="B294" s="59" t="str">
        <f t="array" ref="B294">IFERROR(INDEX($A$11:$A$500, MATCH(0, COUNTIF($B$10:B293, $A$11:$A$500), 0)),"")</f>
        <v/>
      </c>
      <c r="C294" s="71" t="str">
        <f>IF(B294="","",COUNTIF('Incident Log'!$C$11:$C$500,B294))</f>
        <v/>
      </c>
      <c r="D294" s="71" t="str">
        <f>IF(B294="","",RANK(C294,$C$11:$C$500)+COUNTIF($C$11:C294,C294)-1)</f>
        <v/>
      </c>
      <c r="E294" s="71" t="str">
        <f t="shared" si="14"/>
        <v/>
      </c>
      <c r="F294" s="61" t="str">
        <f t="shared" si="12"/>
        <v/>
      </c>
      <c r="G294" s="73" t="str">
        <f t="shared" si="13"/>
        <v/>
      </c>
      <c r="H294" s="17"/>
    </row>
    <row r="295" spans="1:8" s="3" customFormat="1" x14ac:dyDescent="0.2">
      <c r="A295" s="60" t="str">
        <f>IF('Incident Log'!C295="","",'Incident Log'!C295)</f>
        <v/>
      </c>
      <c r="B295" s="59" t="str">
        <f t="array" ref="B295">IFERROR(INDEX($A$11:$A$500, MATCH(0, COUNTIF($B$10:B294, $A$11:$A$500), 0)),"")</f>
        <v/>
      </c>
      <c r="C295" s="71" t="str">
        <f>IF(B295="","",COUNTIF('Incident Log'!$C$11:$C$500,B295))</f>
        <v/>
      </c>
      <c r="D295" s="71" t="str">
        <f>IF(B295="","",RANK(C295,$C$11:$C$500)+COUNTIF($C$11:C295,C295)-1)</f>
        <v/>
      </c>
      <c r="E295" s="71" t="str">
        <f t="shared" si="14"/>
        <v/>
      </c>
      <c r="F295" s="61" t="str">
        <f t="shared" si="12"/>
        <v/>
      </c>
      <c r="G295" s="73" t="str">
        <f t="shared" si="13"/>
        <v/>
      </c>
      <c r="H295" s="17"/>
    </row>
    <row r="296" spans="1:8" s="3" customFormat="1" x14ac:dyDescent="0.2">
      <c r="A296" s="60" t="str">
        <f>IF('Incident Log'!C296="","",'Incident Log'!C296)</f>
        <v/>
      </c>
      <c r="B296" s="59" t="str">
        <f t="array" ref="B296">IFERROR(INDEX($A$11:$A$500, MATCH(0, COUNTIF($B$10:B295, $A$11:$A$500), 0)),"")</f>
        <v/>
      </c>
      <c r="C296" s="71" t="str">
        <f>IF(B296="","",COUNTIF('Incident Log'!$C$11:$C$500,B296))</f>
        <v/>
      </c>
      <c r="D296" s="71" t="str">
        <f>IF(B296="","",RANK(C296,$C$11:$C$500)+COUNTIF($C$11:C296,C296)-1)</f>
        <v/>
      </c>
      <c r="E296" s="71" t="str">
        <f t="shared" si="14"/>
        <v/>
      </c>
      <c r="F296" s="61" t="str">
        <f t="shared" si="12"/>
        <v/>
      </c>
      <c r="G296" s="73" t="str">
        <f t="shared" si="13"/>
        <v/>
      </c>
      <c r="H296" s="17"/>
    </row>
    <row r="297" spans="1:8" s="3" customFormat="1" x14ac:dyDescent="0.2">
      <c r="A297" s="60" t="str">
        <f>IF('Incident Log'!C297="","",'Incident Log'!C297)</f>
        <v/>
      </c>
      <c r="B297" s="59" t="str">
        <f t="array" ref="B297">IFERROR(INDEX($A$11:$A$500, MATCH(0, COUNTIF($B$10:B296, $A$11:$A$500), 0)),"")</f>
        <v/>
      </c>
      <c r="C297" s="71" t="str">
        <f>IF(B297="","",COUNTIF('Incident Log'!$C$11:$C$500,B297))</f>
        <v/>
      </c>
      <c r="D297" s="71" t="str">
        <f>IF(B297="","",RANK(C297,$C$11:$C$500)+COUNTIF($C$11:C297,C297)-1)</f>
        <v/>
      </c>
      <c r="E297" s="71" t="str">
        <f t="shared" si="14"/>
        <v/>
      </c>
      <c r="F297" s="61" t="str">
        <f t="shared" si="12"/>
        <v/>
      </c>
      <c r="G297" s="73" t="str">
        <f t="shared" si="13"/>
        <v/>
      </c>
      <c r="H297" s="17"/>
    </row>
    <row r="298" spans="1:8" s="3" customFormat="1" x14ac:dyDescent="0.2">
      <c r="A298" s="60" t="str">
        <f>IF('Incident Log'!C298="","",'Incident Log'!C298)</f>
        <v/>
      </c>
      <c r="B298" s="59" t="str">
        <f t="array" ref="B298">IFERROR(INDEX($A$11:$A$500, MATCH(0, COUNTIF($B$10:B297, $A$11:$A$500), 0)),"")</f>
        <v/>
      </c>
      <c r="C298" s="71" t="str">
        <f>IF(B298="","",COUNTIF('Incident Log'!$C$11:$C$500,B298))</f>
        <v/>
      </c>
      <c r="D298" s="71" t="str">
        <f>IF(B298="","",RANK(C298,$C$11:$C$500)+COUNTIF($C$11:C298,C298)-1)</f>
        <v/>
      </c>
      <c r="E298" s="71" t="str">
        <f t="shared" si="14"/>
        <v/>
      </c>
      <c r="F298" s="61" t="str">
        <f t="shared" si="12"/>
        <v/>
      </c>
      <c r="G298" s="73" t="str">
        <f t="shared" si="13"/>
        <v/>
      </c>
      <c r="H298" s="17"/>
    </row>
    <row r="299" spans="1:8" s="3" customFormat="1" x14ac:dyDescent="0.2">
      <c r="A299" s="60" t="str">
        <f>IF('Incident Log'!C299="","",'Incident Log'!C299)</f>
        <v/>
      </c>
      <c r="B299" s="59" t="str">
        <f t="array" ref="B299">IFERROR(INDEX($A$11:$A$500, MATCH(0, COUNTIF($B$10:B298, $A$11:$A$500), 0)),"")</f>
        <v/>
      </c>
      <c r="C299" s="71" t="str">
        <f>IF(B299="","",COUNTIF('Incident Log'!$C$11:$C$500,B299))</f>
        <v/>
      </c>
      <c r="D299" s="71" t="str">
        <f>IF(B299="","",RANK(C299,$C$11:$C$500)+COUNTIF($C$11:C299,C299)-1)</f>
        <v/>
      </c>
      <c r="E299" s="71" t="str">
        <f t="shared" si="14"/>
        <v/>
      </c>
      <c r="F299" s="61" t="str">
        <f t="shared" si="12"/>
        <v/>
      </c>
      <c r="G299" s="73" t="str">
        <f t="shared" si="13"/>
        <v/>
      </c>
      <c r="H299" s="17"/>
    </row>
    <row r="300" spans="1:8" s="3" customFormat="1" x14ac:dyDescent="0.2">
      <c r="A300" s="60" t="str">
        <f>IF('Incident Log'!C300="","",'Incident Log'!C300)</f>
        <v/>
      </c>
      <c r="B300" s="59" t="str">
        <f t="array" ref="B300">IFERROR(INDEX($A$11:$A$500, MATCH(0, COUNTIF($B$10:B299, $A$11:$A$500), 0)),"")</f>
        <v/>
      </c>
      <c r="C300" s="71" t="str">
        <f>IF(B300="","",COUNTIF('Incident Log'!$C$11:$C$500,B300))</f>
        <v/>
      </c>
      <c r="D300" s="71" t="str">
        <f>IF(B300="","",RANK(C300,$C$11:$C$500)+COUNTIF($C$11:C300,C300)-1)</f>
        <v/>
      </c>
      <c r="E300" s="71" t="str">
        <f t="shared" si="14"/>
        <v/>
      </c>
      <c r="F300" s="61" t="str">
        <f t="shared" si="12"/>
        <v/>
      </c>
      <c r="G300" s="73" t="str">
        <f t="shared" si="13"/>
        <v/>
      </c>
      <c r="H300" s="17"/>
    </row>
    <row r="301" spans="1:8" s="3" customFormat="1" x14ac:dyDescent="0.2">
      <c r="A301" s="60" t="str">
        <f>IF('Incident Log'!C301="","",'Incident Log'!C301)</f>
        <v/>
      </c>
      <c r="B301" s="59" t="str">
        <f t="array" ref="B301">IFERROR(INDEX($A$11:$A$500, MATCH(0, COUNTIF($B$10:B300, $A$11:$A$500), 0)),"")</f>
        <v/>
      </c>
      <c r="C301" s="71" t="str">
        <f>IF(B301="","",COUNTIF('Incident Log'!$C$11:$C$500,B301))</f>
        <v/>
      </c>
      <c r="D301" s="71" t="str">
        <f>IF(B301="","",RANK(C301,$C$11:$C$500)+COUNTIF($C$11:C301,C301)-1)</f>
        <v/>
      </c>
      <c r="E301" s="71" t="str">
        <f t="shared" si="14"/>
        <v/>
      </c>
      <c r="F301" s="61" t="str">
        <f t="shared" si="12"/>
        <v/>
      </c>
      <c r="G301" s="73" t="str">
        <f t="shared" si="13"/>
        <v/>
      </c>
      <c r="H301" s="17"/>
    </row>
    <row r="302" spans="1:8" s="3" customFormat="1" x14ac:dyDescent="0.2">
      <c r="A302" s="60" t="str">
        <f>IF('Incident Log'!C302="","",'Incident Log'!C302)</f>
        <v/>
      </c>
      <c r="B302" s="59" t="str">
        <f t="array" ref="B302">IFERROR(INDEX($A$11:$A$500, MATCH(0, COUNTIF($B$10:B301, $A$11:$A$500), 0)),"")</f>
        <v/>
      </c>
      <c r="C302" s="71" t="str">
        <f>IF(B302="","",COUNTIF('Incident Log'!$C$11:$C$500,B302))</f>
        <v/>
      </c>
      <c r="D302" s="71" t="str">
        <f>IF(B302="","",RANK(C302,$C$11:$C$500)+COUNTIF($C$11:C302,C302)-1)</f>
        <v/>
      </c>
      <c r="E302" s="71" t="str">
        <f t="shared" si="14"/>
        <v/>
      </c>
      <c r="F302" s="61" t="str">
        <f t="shared" si="12"/>
        <v/>
      </c>
      <c r="G302" s="73" t="str">
        <f t="shared" si="13"/>
        <v/>
      </c>
      <c r="H302" s="17"/>
    </row>
    <row r="303" spans="1:8" s="3" customFormat="1" x14ac:dyDescent="0.2">
      <c r="A303" s="60" t="str">
        <f>IF('Incident Log'!C303="","",'Incident Log'!C303)</f>
        <v/>
      </c>
      <c r="B303" s="59" t="str">
        <f t="array" ref="B303">IFERROR(INDEX($A$11:$A$500, MATCH(0, COUNTIF($B$10:B302, $A$11:$A$500), 0)),"")</f>
        <v/>
      </c>
      <c r="C303" s="71" t="str">
        <f>IF(B303="","",COUNTIF('Incident Log'!$C$11:$C$500,B303))</f>
        <v/>
      </c>
      <c r="D303" s="71" t="str">
        <f>IF(B303="","",RANK(C303,$C$11:$C$500)+COUNTIF($C$11:C303,C303)-1)</f>
        <v/>
      </c>
      <c r="E303" s="71" t="str">
        <f t="shared" si="14"/>
        <v/>
      </c>
      <c r="F303" s="61" t="str">
        <f t="shared" si="12"/>
        <v/>
      </c>
      <c r="G303" s="73" t="str">
        <f t="shared" si="13"/>
        <v/>
      </c>
      <c r="H303" s="17"/>
    </row>
    <row r="304" spans="1:8" s="3" customFormat="1" x14ac:dyDescent="0.2">
      <c r="A304" s="60" t="str">
        <f>IF('Incident Log'!C304="","",'Incident Log'!C304)</f>
        <v/>
      </c>
      <c r="B304" s="59" t="str">
        <f t="array" ref="B304">IFERROR(INDEX($A$11:$A$500, MATCH(0, COUNTIF($B$10:B303, $A$11:$A$500), 0)),"")</f>
        <v/>
      </c>
      <c r="C304" s="71" t="str">
        <f>IF(B304="","",COUNTIF('Incident Log'!$C$11:$C$500,B304))</f>
        <v/>
      </c>
      <c r="D304" s="71" t="str">
        <f>IF(B304="","",RANK(C304,$C$11:$C$500)+COUNTIF($C$11:C304,C304)-1)</f>
        <v/>
      </c>
      <c r="E304" s="71" t="str">
        <f t="shared" si="14"/>
        <v/>
      </c>
      <c r="F304" s="61" t="str">
        <f t="shared" si="12"/>
        <v/>
      </c>
      <c r="G304" s="73" t="str">
        <f t="shared" si="13"/>
        <v/>
      </c>
      <c r="H304" s="17"/>
    </row>
    <row r="305" spans="1:8" s="3" customFormat="1" x14ac:dyDescent="0.2">
      <c r="A305" s="60" t="str">
        <f>IF('Incident Log'!C305="","",'Incident Log'!C305)</f>
        <v/>
      </c>
      <c r="B305" s="59" t="str">
        <f t="array" ref="B305">IFERROR(INDEX($A$11:$A$500, MATCH(0, COUNTIF($B$10:B304, $A$11:$A$500), 0)),"")</f>
        <v/>
      </c>
      <c r="C305" s="71" t="str">
        <f>IF(B305="","",COUNTIF('Incident Log'!$C$11:$C$500,B305))</f>
        <v/>
      </c>
      <c r="D305" s="71" t="str">
        <f>IF(B305="","",RANK(C305,$C$11:$C$500)+COUNTIF($C$11:C305,C305)-1)</f>
        <v/>
      </c>
      <c r="E305" s="71" t="str">
        <f t="shared" si="14"/>
        <v/>
      </c>
      <c r="F305" s="61" t="str">
        <f t="shared" si="12"/>
        <v/>
      </c>
      <c r="G305" s="73" t="str">
        <f t="shared" si="13"/>
        <v/>
      </c>
      <c r="H305" s="17"/>
    </row>
    <row r="306" spans="1:8" s="3" customFormat="1" x14ac:dyDescent="0.2">
      <c r="A306" s="60" t="str">
        <f>IF('Incident Log'!C306="","",'Incident Log'!C306)</f>
        <v/>
      </c>
      <c r="B306" s="59" t="str">
        <f t="array" ref="B306">IFERROR(INDEX($A$11:$A$500, MATCH(0, COUNTIF($B$10:B305, $A$11:$A$500), 0)),"")</f>
        <v/>
      </c>
      <c r="C306" s="71" t="str">
        <f>IF(B306="","",COUNTIF('Incident Log'!$C$11:$C$500,B306))</f>
        <v/>
      </c>
      <c r="D306" s="71" t="str">
        <f>IF(B306="","",RANK(C306,$C$11:$C$500)+COUNTIF($C$11:C306,C306)-1)</f>
        <v/>
      </c>
      <c r="E306" s="71" t="str">
        <f t="shared" si="14"/>
        <v/>
      </c>
      <c r="F306" s="61" t="str">
        <f t="shared" si="12"/>
        <v/>
      </c>
      <c r="G306" s="73" t="str">
        <f t="shared" si="13"/>
        <v/>
      </c>
      <c r="H306" s="17"/>
    </row>
    <row r="307" spans="1:8" s="3" customFormat="1" x14ac:dyDescent="0.2">
      <c r="A307" s="60" t="str">
        <f>IF('Incident Log'!C307="","",'Incident Log'!C307)</f>
        <v/>
      </c>
      <c r="B307" s="59" t="str">
        <f t="array" ref="B307">IFERROR(INDEX($A$11:$A$500, MATCH(0, COUNTIF($B$10:B306, $A$11:$A$500), 0)),"")</f>
        <v/>
      </c>
      <c r="C307" s="71" t="str">
        <f>IF(B307="","",COUNTIF('Incident Log'!$C$11:$C$500,B307))</f>
        <v/>
      </c>
      <c r="D307" s="71" t="str">
        <f>IF(B307="","",RANK(C307,$C$11:$C$500)+COUNTIF($C$11:C307,C307)-1)</f>
        <v/>
      </c>
      <c r="E307" s="71" t="str">
        <f t="shared" si="14"/>
        <v/>
      </c>
      <c r="F307" s="61" t="str">
        <f t="shared" si="12"/>
        <v/>
      </c>
      <c r="G307" s="73" t="str">
        <f t="shared" si="13"/>
        <v/>
      </c>
      <c r="H307" s="17"/>
    </row>
    <row r="308" spans="1:8" s="3" customFormat="1" x14ac:dyDescent="0.2">
      <c r="A308" s="60" t="str">
        <f>IF('Incident Log'!C308="","",'Incident Log'!C308)</f>
        <v/>
      </c>
      <c r="B308" s="59" t="str">
        <f t="array" ref="B308">IFERROR(INDEX($A$11:$A$500, MATCH(0, COUNTIF($B$10:B307, $A$11:$A$500), 0)),"")</f>
        <v/>
      </c>
      <c r="C308" s="71" t="str">
        <f>IF(B308="","",COUNTIF('Incident Log'!$C$11:$C$500,B308))</f>
        <v/>
      </c>
      <c r="D308" s="71" t="str">
        <f>IF(B308="","",RANK(C308,$C$11:$C$500)+COUNTIF($C$11:C308,C308)-1)</f>
        <v/>
      </c>
      <c r="E308" s="71" t="str">
        <f t="shared" si="14"/>
        <v/>
      </c>
      <c r="F308" s="61" t="str">
        <f t="shared" si="12"/>
        <v/>
      </c>
      <c r="G308" s="73" t="str">
        <f t="shared" si="13"/>
        <v/>
      </c>
      <c r="H308" s="17"/>
    </row>
    <row r="309" spans="1:8" s="3" customFormat="1" x14ac:dyDescent="0.2">
      <c r="A309" s="60" t="str">
        <f>IF('Incident Log'!C309="","",'Incident Log'!C309)</f>
        <v/>
      </c>
      <c r="B309" s="59" t="str">
        <f t="array" ref="B309">IFERROR(INDEX($A$11:$A$500, MATCH(0, COUNTIF($B$10:B308, $A$11:$A$500), 0)),"")</f>
        <v/>
      </c>
      <c r="C309" s="71" t="str">
        <f>IF(B309="","",COUNTIF('Incident Log'!$C$11:$C$500,B309))</f>
        <v/>
      </c>
      <c r="D309" s="71" t="str">
        <f>IF(B309="","",RANK(C309,$C$11:$C$500)+COUNTIF($C$11:C309,C309)-1)</f>
        <v/>
      </c>
      <c r="E309" s="71" t="str">
        <f t="shared" si="14"/>
        <v/>
      </c>
      <c r="F309" s="61" t="str">
        <f t="shared" si="12"/>
        <v/>
      </c>
      <c r="G309" s="73" t="str">
        <f t="shared" si="13"/>
        <v/>
      </c>
      <c r="H309" s="17"/>
    </row>
    <row r="310" spans="1:8" s="3" customFormat="1" x14ac:dyDescent="0.2">
      <c r="A310" s="60" t="str">
        <f>IF('Incident Log'!C310="","",'Incident Log'!C310)</f>
        <v/>
      </c>
      <c r="B310" s="59" t="str">
        <f t="array" ref="B310">IFERROR(INDEX($A$11:$A$500, MATCH(0, COUNTIF($B$10:B309, $A$11:$A$500), 0)),"")</f>
        <v/>
      </c>
      <c r="C310" s="71" t="str">
        <f>IF(B310="","",COUNTIF('Incident Log'!$C$11:$C$500,B310))</f>
        <v/>
      </c>
      <c r="D310" s="71" t="str">
        <f>IF(B310="","",RANK(C310,$C$11:$C$500)+COUNTIF($C$11:C310,C310)-1)</f>
        <v/>
      </c>
      <c r="E310" s="71" t="str">
        <f t="shared" si="14"/>
        <v/>
      </c>
      <c r="F310" s="61" t="str">
        <f t="shared" si="12"/>
        <v/>
      </c>
      <c r="G310" s="73" t="str">
        <f t="shared" si="13"/>
        <v/>
      </c>
      <c r="H310" s="17"/>
    </row>
    <row r="311" spans="1:8" s="3" customFormat="1" x14ac:dyDescent="0.2">
      <c r="A311" s="60" t="str">
        <f>IF('Incident Log'!C311="","",'Incident Log'!C311)</f>
        <v/>
      </c>
      <c r="B311" s="59" t="str">
        <f t="array" ref="B311">IFERROR(INDEX($A$11:$A$500, MATCH(0, COUNTIF($B$10:B310, $A$11:$A$500), 0)),"")</f>
        <v/>
      </c>
      <c r="C311" s="71" t="str">
        <f>IF(B311="","",COUNTIF('Incident Log'!$C$11:$C$500,B311))</f>
        <v/>
      </c>
      <c r="D311" s="71" t="str">
        <f>IF(B311="","",RANK(C311,$C$11:$C$500)+COUNTIF($C$11:C311,C311)-1)</f>
        <v/>
      </c>
      <c r="E311" s="71" t="str">
        <f t="shared" si="14"/>
        <v/>
      </c>
      <c r="F311" s="61" t="str">
        <f t="shared" si="12"/>
        <v/>
      </c>
      <c r="G311" s="73" t="str">
        <f t="shared" si="13"/>
        <v/>
      </c>
      <c r="H311" s="17"/>
    </row>
    <row r="312" spans="1:8" s="3" customFormat="1" x14ac:dyDescent="0.2">
      <c r="A312" s="60" t="str">
        <f>IF('Incident Log'!C312="","",'Incident Log'!C312)</f>
        <v/>
      </c>
      <c r="B312" s="59" t="str">
        <f t="array" ref="B312">IFERROR(INDEX($A$11:$A$500, MATCH(0, COUNTIF($B$10:B311, $A$11:$A$500), 0)),"")</f>
        <v/>
      </c>
      <c r="C312" s="71" t="str">
        <f>IF(B312="","",COUNTIF('Incident Log'!$C$11:$C$500,B312))</f>
        <v/>
      </c>
      <c r="D312" s="71" t="str">
        <f>IF(B312="","",RANK(C312,$C$11:$C$500)+COUNTIF($C$11:C312,C312)-1)</f>
        <v/>
      </c>
      <c r="E312" s="71" t="str">
        <f t="shared" si="14"/>
        <v/>
      </c>
      <c r="F312" s="61" t="str">
        <f t="shared" si="12"/>
        <v/>
      </c>
      <c r="G312" s="73" t="str">
        <f t="shared" si="13"/>
        <v/>
      </c>
      <c r="H312" s="17"/>
    </row>
    <row r="313" spans="1:8" s="3" customFormat="1" x14ac:dyDescent="0.2">
      <c r="A313" s="60" t="str">
        <f>IF('Incident Log'!C313="","",'Incident Log'!C313)</f>
        <v/>
      </c>
      <c r="B313" s="59" t="str">
        <f t="array" ref="B313">IFERROR(INDEX($A$11:$A$500, MATCH(0, COUNTIF($B$10:B312, $A$11:$A$500), 0)),"")</f>
        <v/>
      </c>
      <c r="C313" s="71" t="str">
        <f>IF(B313="","",COUNTIF('Incident Log'!$C$11:$C$500,B313))</f>
        <v/>
      </c>
      <c r="D313" s="71" t="str">
        <f>IF(B313="","",RANK(C313,$C$11:$C$500)+COUNTIF($C$11:C313,C313)-1)</f>
        <v/>
      </c>
      <c r="E313" s="71" t="str">
        <f t="shared" si="14"/>
        <v/>
      </c>
      <c r="F313" s="61" t="str">
        <f t="shared" si="12"/>
        <v/>
      </c>
      <c r="G313" s="73" t="str">
        <f t="shared" si="13"/>
        <v/>
      </c>
      <c r="H313" s="17"/>
    </row>
    <row r="314" spans="1:8" s="3" customFormat="1" x14ac:dyDescent="0.2">
      <c r="A314" s="60" t="str">
        <f>IF('Incident Log'!C314="","",'Incident Log'!C314)</f>
        <v/>
      </c>
      <c r="B314" s="59" t="str">
        <f t="array" ref="B314">IFERROR(INDEX($A$11:$A$500, MATCH(0, COUNTIF($B$10:B313, $A$11:$A$500), 0)),"")</f>
        <v/>
      </c>
      <c r="C314" s="71" t="str">
        <f>IF(B314="","",COUNTIF('Incident Log'!$C$11:$C$500,B314))</f>
        <v/>
      </c>
      <c r="D314" s="71" t="str">
        <f>IF(B314="","",RANK(C314,$C$11:$C$500)+COUNTIF($C$11:C314,C314)-1)</f>
        <v/>
      </c>
      <c r="E314" s="71" t="str">
        <f t="shared" si="14"/>
        <v/>
      </c>
      <c r="F314" s="61" t="str">
        <f t="shared" si="12"/>
        <v/>
      </c>
      <c r="G314" s="73" t="str">
        <f t="shared" si="13"/>
        <v/>
      </c>
      <c r="H314" s="17"/>
    </row>
    <row r="315" spans="1:8" s="3" customFormat="1" x14ac:dyDescent="0.2">
      <c r="A315" s="60" t="str">
        <f>IF('Incident Log'!C315="","",'Incident Log'!C315)</f>
        <v/>
      </c>
      <c r="B315" s="59" t="str">
        <f t="array" ref="B315">IFERROR(INDEX($A$11:$A$500, MATCH(0, COUNTIF($B$10:B314, $A$11:$A$500), 0)),"")</f>
        <v/>
      </c>
      <c r="C315" s="71" t="str">
        <f>IF(B315="","",COUNTIF('Incident Log'!$C$11:$C$500,B315))</f>
        <v/>
      </c>
      <c r="D315" s="71" t="str">
        <f>IF(B315="","",RANK(C315,$C$11:$C$500)+COUNTIF($C$11:C315,C315)-1)</f>
        <v/>
      </c>
      <c r="E315" s="71" t="str">
        <f t="shared" si="14"/>
        <v/>
      </c>
      <c r="F315" s="61" t="str">
        <f t="shared" si="12"/>
        <v/>
      </c>
      <c r="G315" s="73" t="str">
        <f t="shared" si="13"/>
        <v/>
      </c>
      <c r="H315" s="17"/>
    </row>
    <row r="316" spans="1:8" s="3" customFormat="1" x14ac:dyDescent="0.2">
      <c r="A316" s="60" t="str">
        <f>IF('Incident Log'!C316="","",'Incident Log'!C316)</f>
        <v/>
      </c>
      <c r="B316" s="59" t="str">
        <f t="array" ref="B316">IFERROR(INDEX($A$11:$A$500, MATCH(0, COUNTIF($B$10:B315, $A$11:$A$500), 0)),"")</f>
        <v/>
      </c>
      <c r="C316" s="71" t="str">
        <f>IF(B316="","",COUNTIF('Incident Log'!$C$11:$C$500,B316))</f>
        <v/>
      </c>
      <c r="D316" s="71" t="str">
        <f>IF(B316="","",RANK(C316,$C$11:$C$500)+COUNTIF($C$11:C316,C316)-1)</f>
        <v/>
      </c>
      <c r="E316" s="71" t="str">
        <f t="shared" si="14"/>
        <v/>
      </c>
      <c r="F316" s="61" t="str">
        <f t="shared" si="12"/>
        <v/>
      </c>
      <c r="G316" s="73" t="str">
        <f t="shared" si="13"/>
        <v/>
      </c>
      <c r="H316" s="17"/>
    </row>
    <row r="317" spans="1:8" s="3" customFormat="1" x14ac:dyDescent="0.2">
      <c r="A317" s="60" t="str">
        <f>IF('Incident Log'!C317="","",'Incident Log'!C317)</f>
        <v/>
      </c>
      <c r="B317" s="59" t="str">
        <f t="array" ref="B317">IFERROR(INDEX($A$11:$A$500, MATCH(0, COUNTIF($B$10:B316, $A$11:$A$500), 0)),"")</f>
        <v/>
      </c>
      <c r="C317" s="71" t="str">
        <f>IF(B317="","",COUNTIF('Incident Log'!$C$11:$C$500,B317))</f>
        <v/>
      </c>
      <c r="D317" s="71" t="str">
        <f>IF(B317="","",RANK(C317,$C$11:$C$500)+COUNTIF($C$11:C317,C317)-1)</f>
        <v/>
      </c>
      <c r="E317" s="71" t="str">
        <f t="shared" si="14"/>
        <v/>
      </c>
      <c r="F317" s="61" t="str">
        <f t="shared" si="12"/>
        <v/>
      </c>
      <c r="G317" s="73" t="str">
        <f t="shared" si="13"/>
        <v/>
      </c>
      <c r="H317" s="17"/>
    </row>
    <row r="318" spans="1:8" s="3" customFormat="1" x14ac:dyDescent="0.2">
      <c r="A318" s="60" t="str">
        <f>IF('Incident Log'!C318="","",'Incident Log'!C318)</f>
        <v/>
      </c>
      <c r="B318" s="59" t="str">
        <f t="array" ref="B318">IFERROR(INDEX($A$11:$A$500, MATCH(0, COUNTIF($B$10:B317, $A$11:$A$500), 0)),"")</f>
        <v/>
      </c>
      <c r="C318" s="71" t="str">
        <f>IF(B318="","",COUNTIF('Incident Log'!$C$11:$C$500,B318))</f>
        <v/>
      </c>
      <c r="D318" s="71" t="str">
        <f>IF(B318="","",RANK(C318,$C$11:$C$500)+COUNTIF($C$11:C318,C318)-1)</f>
        <v/>
      </c>
      <c r="E318" s="71" t="str">
        <f t="shared" si="14"/>
        <v/>
      </c>
      <c r="F318" s="61" t="str">
        <f t="shared" si="12"/>
        <v/>
      </c>
      <c r="G318" s="73" t="str">
        <f t="shared" si="13"/>
        <v/>
      </c>
      <c r="H318" s="17"/>
    </row>
    <row r="319" spans="1:8" s="3" customFormat="1" x14ac:dyDescent="0.2">
      <c r="A319" s="60" t="str">
        <f>IF('Incident Log'!C319="","",'Incident Log'!C319)</f>
        <v/>
      </c>
      <c r="B319" s="59" t="str">
        <f t="array" ref="B319">IFERROR(INDEX($A$11:$A$500, MATCH(0, COUNTIF($B$10:B318, $A$11:$A$500), 0)),"")</f>
        <v/>
      </c>
      <c r="C319" s="71" t="str">
        <f>IF(B319="","",COUNTIF('Incident Log'!$C$11:$C$500,B319))</f>
        <v/>
      </c>
      <c r="D319" s="71" t="str">
        <f>IF(B319="","",RANK(C319,$C$11:$C$500)+COUNTIF($C$11:C319,C319)-1)</f>
        <v/>
      </c>
      <c r="E319" s="71" t="str">
        <f t="shared" si="14"/>
        <v/>
      </c>
      <c r="F319" s="61" t="str">
        <f t="shared" si="12"/>
        <v/>
      </c>
      <c r="G319" s="73" t="str">
        <f t="shared" si="13"/>
        <v/>
      </c>
      <c r="H319" s="17"/>
    </row>
    <row r="320" spans="1:8" s="3" customFormat="1" x14ac:dyDescent="0.2">
      <c r="A320" s="60" t="str">
        <f>IF('Incident Log'!C320="","",'Incident Log'!C320)</f>
        <v/>
      </c>
      <c r="B320" s="59" t="str">
        <f t="array" ref="B320">IFERROR(INDEX($A$11:$A$500, MATCH(0, COUNTIF($B$10:B319, $A$11:$A$500), 0)),"")</f>
        <v/>
      </c>
      <c r="C320" s="71" t="str">
        <f>IF(B320="","",COUNTIF('Incident Log'!$C$11:$C$500,B320))</f>
        <v/>
      </c>
      <c r="D320" s="71" t="str">
        <f>IF(B320="","",RANK(C320,$C$11:$C$500)+COUNTIF($C$11:C320,C320)-1)</f>
        <v/>
      </c>
      <c r="E320" s="71" t="str">
        <f t="shared" si="14"/>
        <v/>
      </c>
      <c r="F320" s="61" t="str">
        <f t="shared" si="12"/>
        <v/>
      </c>
      <c r="G320" s="73" t="str">
        <f t="shared" si="13"/>
        <v/>
      </c>
      <c r="H320" s="17"/>
    </row>
    <row r="321" spans="1:8" s="3" customFormat="1" x14ac:dyDescent="0.2">
      <c r="A321" s="60" t="str">
        <f>IF('Incident Log'!C321="","",'Incident Log'!C321)</f>
        <v/>
      </c>
      <c r="B321" s="59" t="str">
        <f t="array" ref="B321">IFERROR(INDEX($A$11:$A$500, MATCH(0, COUNTIF($B$10:B320, $A$11:$A$500), 0)),"")</f>
        <v/>
      </c>
      <c r="C321" s="71" t="str">
        <f>IF(B321="","",COUNTIF('Incident Log'!$C$11:$C$500,B321))</f>
        <v/>
      </c>
      <c r="D321" s="71" t="str">
        <f>IF(B321="","",RANK(C321,$C$11:$C$500)+COUNTIF($C$11:C321,C321)-1)</f>
        <v/>
      </c>
      <c r="E321" s="71" t="str">
        <f t="shared" si="14"/>
        <v/>
      </c>
      <c r="F321" s="61" t="str">
        <f t="shared" si="12"/>
        <v/>
      </c>
      <c r="G321" s="73" t="str">
        <f t="shared" si="13"/>
        <v/>
      </c>
      <c r="H321" s="17"/>
    </row>
    <row r="322" spans="1:8" s="3" customFormat="1" x14ac:dyDescent="0.2">
      <c r="A322" s="60" t="str">
        <f>IF('Incident Log'!C322="","",'Incident Log'!C322)</f>
        <v/>
      </c>
      <c r="B322" s="59" t="str">
        <f t="array" ref="B322">IFERROR(INDEX($A$11:$A$500, MATCH(0, COUNTIF($B$10:B321, $A$11:$A$500), 0)),"")</f>
        <v/>
      </c>
      <c r="C322" s="71" t="str">
        <f>IF(B322="","",COUNTIF('Incident Log'!$C$11:$C$500,B322))</f>
        <v/>
      </c>
      <c r="D322" s="71" t="str">
        <f>IF(B322="","",RANK(C322,$C$11:$C$500)+COUNTIF($C$11:C322,C322)-1)</f>
        <v/>
      </c>
      <c r="E322" s="71" t="str">
        <f t="shared" si="14"/>
        <v/>
      </c>
      <c r="F322" s="61" t="str">
        <f t="shared" si="12"/>
        <v/>
      </c>
      <c r="G322" s="73" t="str">
        <f t="shared" si="13"/>
        <v/>
      </c>
      <c r="H322" s="17"/>
    </row>
    <row r="323" spans="1:8" s="3" customFormat="1" x14ac:dyDescent="0.2">
      <c r="A323" s="60" t="str">
        <f>IF('Incident Log'!C323="","",'Incident Log'!C323)</f>
        <v/>
      </c>
      <c r="B323" s="59" t="str">
        <f t="array" ref="B323">IFERROR(INDEX($A$11:$A$500, MATCH(0, COUNTIF($B$10:B322, $A$11:$A$500), 0)),"")</f>
        <v/>
      </c>
      <c r="C323" s="71" t="str">
        <f>IF(B323="","",COUNTIF('Incident Log'!$C$11:$C$500,B323))</f>
        <v/>
      </c>
      <c r="D323" s="71" t="str">
        <f>IF(B323="","",RANK(C323,$C$11:$C$500)+COUNTIF($C$11:C323,C323)-1)</f>
        <v/>
      </c>
      <c r="E323" s="71" t="str">
        <f t="shared" si="14"/>
        <v/>
      </c>
      <c r="F323" s="61" t="str">
        <f t="shared" si="12"/>
        <v/>
      </c>
      <c r="G323" s="73" t="str">
        <f t="shared" si="13"/>
        <v/>
      </c>
      <c r="H323" s="17"/>
    </row>
    <row r="324" spans="1:8" s="3" customFormat="1" x14ac:dyDescent="0.2">
      <c r="A324" s="60" t="str">
        <f>IF('Incident Log'!C324="","",'Incident Log'!C324)</f>
        <v/>
      </c>
      <c r="B324" s="59" t="str">
        <f t="array" ref="B324">IFERROR(INDEX($A$11:$A$500, MATCH(0, COUNTIF($B$10:B323, $A$11:$A$500), 0)),"")</f>
        <v/>
      </c>
      <c r="C324" s="71" t="str">
        <f>IF(B324="","",COUNTIF('Incident Log'!$C$11:$C$500,B324))</f>
        <v/>
      </c>
      <c r="D324" s="71" t="str">
        <f>IF(B324="","",RANK(C324,$C$11:$C$500)+COUNTIF($C$11:C324,C324)-1)</f>
        <v/>
      </c>
      <c r="E324" s="71" t="str">
        <f t="shared" si="14"/>
        <v/>
      </c>
      <c r="F324" s="61" t="str">
        <f t="shared" si="12"/>
        <v/>
      </c>
      <c r="G324" s="73" t="str">
        <f t="shared" si="13"/>
        <v/>
      </c>
      <c r="H324" s="17"/>
    </row>
    <row r="325" spans="1:8" s="3" customFormat="1" x14ac:dyDescent="0.2">
      <c r="A325" s="60" t="str">
        <f>IF('Incident Log'!C325="","",'Incident Log'!C325)</f>
        <v/>
      </c>
      <c r="B325" s="59" t="str">
        <f t="array" ref="B325">IFERROR(INDEX($A$11:$A$500, MATCH(0, COUNTIF($B$10:B324, $A$11:$A$500), 0)),"")</f>
        <v/>
      </c>
      <c r="C325" s="71" t="str">
        <f>IF(B325="","",COUNTIF('Incident Log'!$C$11:$C$500,B325))</f>
        <v/>
      </c>
      <c r="D325" s="71" t="str">
        <f>IF(B325="","",RANK(C325,$C$11:$C$500)+COUNTIF($C$11:C325,C325)-1)</f>
        <v/>
      </c>
      <c r="E325" s="71" t="str">
        <f t="shared" si="14"/>
        <v/>
      </c>
      <c r="F325" s="61" t="str">
        <f t="shared" si="12"/>
        <v/>
      </c>
      <c r="G325" s="73" t="str">
        <f t="shared" si="13"/>
        <v/>
      </c>
      <c r="H325" s="17"/>
    </row>
    <row r="326" spans="1:8" s="3" customFormat="1" x14ac:dyDescent="0.2">
      <c r="A326" s="60" t="str">
        <f>IF('Incident Log'!C326="","",'Incident Log'!C326)</f>
        <v/>
      </c>
      <c r="B326" s="59" t="str">
        <f t="array" ref="B326">IFERROR(INDEX($A$11:$A$500, MATCH(0, COUNTIF($B$10:B325, $A$11:$A$500), 0)),"")</f>
        <v/>
      </c>
      <c r="C326" s="71" t="str">
        <f>IF(B326="","",COUNTIF('Incident Log'!$C$11:$C$500,B326))</f>
        <v/>
      </c>
      <c r="D326" s="71" t="str">
        <f>IF(B326="","",RANK(C326,$C$11:$C$500)+COUNTIF($C$11:C326,C326)-1)</f>
        <v/>
      </c>
      <c r="E326" s="71" t="str">
        <f t="shared" si="14"/>
        <v/>
      </c>
      <c r="F326" s="61" t="str">
        <f t="shared" si="12"/>
        <v/>
      </c>
      <c r="G326" s="73" t="str">
        <f t="shared" si="13"/>
        <v/>
      </c>
      <c r="H326" s="17"/>
    </row>
    <row r="327" spans="1:8" s="3" customFormat="1" x14ac:dyDescent="0.2">
      <c r="A327" s="60" t="str">
        <f>IF('Incident Log'!C327="","",'Incident Log'!C327)</f>
        <v/>
      </c>
      <c r="B327" s="59" t="str">
        <f t="array" ref="B327">IFERROR(INDEX($A$11:$A$500, MATCH(0, COUNTIF($B$10:B326, $A$11:$A$500), 0)),"")</f>
        <v/>
      </c>
      <c r="C327" s="71" t="str">
        <f>IF(B327="","",COUNTIF('Incident Log'!$C$11:$C$500,B327))</f>
        <v/>
      </c>
      <c r="D327" s="71" t="str">
        <f>IF(B327="","",RANK(C327,$C$11:$C$500)+COUNTIF($C$11:C327,C327)-1)</f>
        <v/>
      </c>
      <c r="E327" s="71" t="str">
        <f t="shared" si="14"/>
        <v/>
      </c>
      <c r="F327" s="61" t="str">
        <f t="shared" si="12"/>
        <v/>
      </c>
      <c r="G327" s="73" t="str">
        <f t="shared" si="13"/>
        <v/>
      </c>
      <c r="H327" s="17"/>
    </row>
    <row r="328" spans="1:8" s="3" customFormat="1" x14ac:dyDescent="0.2">
      <c r="A328" s="60" t="str">
        <f>IF('Incident Log'!C328="","",'Incident Log'!C328)</f>
        <v/>
      </c>
      <c r="B328" s="59" t="str">
        <f t="array" ref="B328">IFERROR(INDEX($A$11:$A$500, MATCH(0, COUNTIF($B$10:B327, $A$11:$A$500), 0)),"")</f>
        <v/>
      </c>
      <c r="C328" s="71" t="str">
        <f>IF(B328="","",COUNTIF('Incident Log'!$C$11:$C$500,B328))</f>
        <v/>
      </c>
      <c r="D328" s="71" t="str">
        <f>IF(B328="","",RANK(C328,$C$11:$C$500)+COUNTIF($C$11:C328,C328)-1)</f>
        <v/>
      </c>
      <c r="E328" s="71" t="str">
        <f t="shared" si="14"/>
        <v/>
      </c>
      <c r="F328" s="61" t="str">
        <f t="shared" si="12"/>
        <v/>
      </c>
      <c r="G328" s="73" t="str">
        <f t="shared" si="13"/>
        <v/>
      </c>
      <c r="H328" s="17"/>
    </row>
    <row r="329" spans="1:8" s="3" customFormat="1" x14ac:dyDescent="0.2">
      <c r="A329" s="60" t="str">
        <f>IF('Incident Log'!C329="","",'Incident Log'!C329)</f>
        <v/>
      </c>
      <c r="B329" s="59" t="str">
        <f t="array" ref="B329">IFERROR(INDEX($A$11:$A$500, MATCH(0, COUNTIF($B$10:B328, $A$11:$A$500), 0)),"")</f>
        <v/>
      </c>
      <c r="C329" s="71" t="str">
        <f>IF(B329="","",COUNTIF('Incident Log'!$C$11:$C$500,B329))</f>
        <v/>
      </c>
      <c r="D329" s="71" t="str">
        <f>IF(B329="","",RANK(C329,$C$11:$C$500)+COUNTIF($C$11:C329,C329)-1)</f>
        <v/>
      </c>
      <c r="E329" s="71" t="str">
        <f t="shared" si="14"/>
        <v/>
      </c>
      <c r="F329" s="61" t="str">
        <f t="shared" si="12"/>
        <v/>
      </c>
      <c r="G329" s="73" t="str">
        <f t="shared" si="13"/>
        <v/>
      </c>
      <c r="H329" s="17"/>
    </row>
    <row r="330" spans="1:8" s="3" customFormat="1" x14ac:dyDescent="0.2">
      <c r="A330" s="60" t="str">
        <f>IF('Incident Log'!C330="","",'Incident Log'!C330)</f>
        <v/>
      </c>
      <c r="B330" s="59" t="str">
        <f t="array" ref="B330">IFERROR(INDEX($A$11:$A$500, MATCH(0, COUNTIF($B$10:B329, $A$11:$A$500), 0)),"")</f>
        <v/>
      </c>
      <c r="C330" s="71" t="str">
        <f>IF(B330="","",COUNTIF('Incident Log'!$C$11:$C$500,B330))</f>
        <v/>
      </c>
      <c r="D330" s="71" t="str">
        <f>IF(B330="","",RANK(C330,$C$11:$C$500)+COUNTIF($C$11:C330,C330)-1)</f>
        <v/>
      </c>
      <c r="E330" s="71" t="str">
        <f t="shared" si="14"/>
        <v/>
      </c>
      <c r="F330" s="61" t="str">
        <f t="shared" si="12"/>
        <v/>
      </c>
      <c r="G330" s="73" t="str">
        <f t="shared" si="13"/>
        <v/>
      </c>
      <c r="H330" s="17"/>
    </row>
    <row r="331" spans="1:8" s="3" customFormat="1" x14ac:dyDescent="0.2">
      <c r="A331" s="60" t="str">
        <f>IF('Incident Log'!C331="","",'Incident Log'!C331)</f>
        <v/>
      </c>
      <c r="B331" s="59" t="str">
        <f t="array" ref="B331">IFERROR(INDEX($A$11:$A$500, MATCH(0, COUNTIF($B$10:B330, $A$11:$A$500), 0)),"")</f>
        <v/>
      </c>
      <c r="C331" s="71" t="str">
        <f>IF(B331="","",COUNTIF('Incident Log'!$C$11:$C$500,B331))</f>
        <v/>
      </c>
      <c r="D331" s="71" t="str">
        <f>IF(B331="","",RANK(C331,$C$11:$C$500)+COUNTIF($C$11:C331,C331)-1)</f>
        <v/>
      </c>
      <c r="E331" s="71" t="str">
        <f t="shared" si="14"/>
        <v/>
      </c>
      <c r="F331" s="61" t="str">
        <f t="shared" si="12"/>
        <v/>
      </c>
      <c r="G331" s="73" t="str">
        <f t="shared" si="13"/>
        <v/>
      </c>
      <c r="H331" s="17"/>
    </row>
    <row r="332" spans="1:8" s="3" customFormat="1" x14ac:dyDescent="0.2">
      <c r="A332" s="60" t="str">
        <f>IF('Incident Log'!C332="","",'Incident Log'!C332)</f>
        <v/>
      </c>
      <c r="B332" s="59" t="str">
        <f t="array" ref="B332">IFERROR(INDEX($A$11:$A$500, MATCH(0, COUNTIF($B$10:B331, $A$11:$A$500), 0)),"")</f>
        <v/>
      </c>
      <c r="C332" s="71" t="str">
        <f>IF(B332="","",COUNTIF('Incident Log'!$C$11:$C$500,B332))</f>
        <v/>
      </c>
      <c r="D332" s="71" t="str">
        <f>IF(B332="","",RANK(C332,$C$11:$C$500)+COUNTIF($C$11:C332,C332)-1)</f>
        <v/>
      </c>
      <c r="E332" s="71" t="str">
        <f t="shared" si="14"/>
        <v/>
      </c>
      <c r="F332" s="61" t="str">
        <f t="shared" ref="F332:F395" si="15">IF(B332="","",INDEX($B$11:$B$500,MATCH(E332,$D$11:$D$500,0)))</f>
        <v/>
      </c>
      <c r="G332" s="73" t="str">
        <f t="shared" ref="G332:G395" si="16">IF(B332="","",VLOOKUP(F332,$B$11:$C$500,2,FALSE))</f>
        <v/>
      </c>
      <c r="H332" s="17"/>
    </row>
    <row r="333" spans="1:8" s="3" customFormat="1" x14ac:dyDescent="0.2">
      <c r="A333" s="60" t="str">
        <f>IF('Incident Log'!C333="","",'Incident Log'!C333)</f>
        <v/>
      </c>
      <c r="B333" s="59" t="str">
        <f t="array" ref="B333">IFERROR(INDEX($A$11:$A$500, MATCH(0, COUNTIF($B$10:B332, $A$11:$A$500), 0)),"")</f>
        <v/>
      </c>
      <c r="C333" s="71" t="str">
        <f>IF(B333="","",COUNTIF('Incident Log'!$C$11:$C$500,B333))</f>
        <v/>
      </c>
      <c r="D333" s="71" t="str">
        <f>IF(B333="","",RANK(C333,$C$11:$C$500)+COUNTIF($C$11:C333,C333)-1)</f>
        <v/>
      </c>
      <c r="E333" s="71" t="str">
        <f t="shared" si="14"/>
        <v/>
      </c>
      <c r="F333" s="61" t="str">
        <f t="shared" si="15"/>
        <v/>
      </c>
      <c r="G333" s="73" t="str">
        <f t="shared" si="16"/>
        <v/>
      </c>
      <c r="H333" s="17"/>
    </row>
    <row r="334" spans="1:8" s="3" customFormat="1" x14ac:dyDescent="0.2">
      <c r="A334" s="60" t="str">
        <f>IF('Incident Log'!C334="","",'Incident Log'!C334)</f>
        <v/>
      </c>
      <c r="B334" s="59" t="str">
        <f t="array" ref="B334">IFERROR(INDEX($A$11:$A$500, MATCH(0, COUNTIF($B$10:B333, $A$11:$A$500), 0)),"")</f>
        <v/>
      </c>
      <c r="C334" s="71" t="str">
        <f>IF(B334="","",COUNTIF('Incident Log'!$C$11:$C$500,B334))</f>
        <v/>
      </c>
      <c r="D334" s="71" t="str">
        <f>IF(B334="","",RANK(C334,$C$11:$C$500)+COUNTIF($C$11:C334,C334)-1)</f>
        <v/>
      </c>
      <c r="E334" s="71" t="str">
        <f t="shared" ref="E334:E397" si="17">IF(B334="","",1+E333)</f>
        <v/>
      </c>
      <c r="F334" s="61" t="str">
        <f t="shared" si="15"/>
        <v/>
      </c>
      <c r="G334" s="73" t="str">
        <f t="shared" si="16"/>
        <v/>
      </c>
      <c r="H334" s="17"/>
    </row>
    <row r="335" spans="1:8" s="3" customFormat="1" x14ac:dyDescent="0.2">
      <c r="A335" s="60" t="str">
        <f>IF('Incident Log'!C335="","",'Incident Log'!C335)</f>
        <v/>
      </c>
      <c r="B335" s="59" t="str">
        <f t="array" ref="B335">IFERROR(INDEX($A$11:$A$500, MATCH(0, COUNTIF($B$10:B334, $A$11:$A$500), 0)),"")</f>
        <v/>
      </c>
      <c r="C335" s="71" t="str">
        <f>IF(B335="","",COUNTIF('Incident Log'!$C$11:$C$500,B335))</f>
        <v/>
      </c>
      <c r="D335" s="71" t="str">
        <f>IF(B335="","",RANK(C335,$C$11:$C$500)+COUNTIF($C$11:C335,C335)-1)</f>
        <v/>
      </c>
      <c r="E335" s="71" t="str">
        <f t="shared" si="17"/>
        <v/>
      </c>
      <c r="F335" s="61" t="str">
        <f t="shared" si="15"/>
        <v/>
      </c>
      <c r="G335" s="73" t="str">
        <f t="shared" si="16"/>
        <v/>
      </c>
      <c r="H335" s="17"/>
    </row>
    <row r="336" spans="1:8" s="3" customFormat="1" x14ac:dyDescent="0.2">
      <c r="A336" s="60" t="str">
        <f>IF('Incident Log'!C336="","",'Incident Log'!C336)</f>
        <v/>
      </c>
      <c r="B336" s="59" t="str">
        <f t="array" ref="B336">IFERROR(INDEX($A$11:$A$500, MATCH(0, COUNTIF($B$10:B335, $A$11:$A$500), 0)),"")</f>
        <v/>
      </c>
      <c r="C336" s="71" t="str">
        <f>IF(B336="","",COUNTIF('Incident Log'!$C$11:$C$500,B336))</f>
        <v/>
      </c>
      <c r="D336" s="71" t="str">
        <f>IF(B336="","",RANK(C336,$C$11:$C$500)+COUNTIF($C$11:C336,C336)-1)</f>
        <v/>
      </c>
      <c r="E336" s="71" t="str">
        <f t="shared" si="17"/>
        <v/>
      </c>
      <c r="F336" s="61" t="str">
        <f t="shared" si="15"/>
        <v/>
      </c>
      <c r="G336" s="73" t="str">
        <f t="shared" si="16"/>
        <v/>
      </c>
      <c r="H336" s="17"/>
    </row>
    <row r="337" spans="1:8" s="3" customFormat="1" x14ac:dyDescent="0.2">
      <c r="A337" s="60" t="str">
        <f>IF('Incident Log'!C337="","",'Incident Log'!C337)</f>
        <v/>
      </c>
      <c r="B337" s="59" t="str">
        <f t="array" ref="B337">IFERROR(INDEX($A$11:$A$500, MATCH(0, COUNTIF($B$10:B336, $A$11:$A$500), 0)),"")</f>
        <v/>
      </c>
      <c r="C337" s="71" t="str">
        <f>IF(B337="","",COUNTIF('Incident Log'!$C$11:$C$500,B337))</f>
        <v/>
      </c>
      <c r="D337" s="71" t="str">
        <f>IF(B337="","",RANK(C337,$C$11:$C$500)+COUNTIF($C$11:C337,C337)-1)</f>
        <v/>
      </c>
      <c r="E337" s="71" t="str">
        <f t="shared" si="17"/>
        <v/>
      </c>
      <c r="F337" s="61" t="str">
        <f t="shared" si="15"/>
        <v/>
      </c>
      <c r="G337" s="73" t="str">
        <f t="shared" si="16"/>
        <v/>
      </c>
      <c r="H337" s="17"/>
    </row>
    <row r="338" spans="1:8" s="3" customFormat="1" x14ac:dyDescent="0.2">
      <c r="A338" s="60" t="str">
        <f>IF('Incident Log'!C338="","",'Incident Log'!C338)</f>
        <v/>
      </c>
      <c r="B338" s="59" t="str">
        <f t="array" ref="B338">IFERROR(INDEX($A$11:$A$500, MATCH(0, COUNTIF($B$10:B337, $A$11:$A$500), 0)),"")</f>
        <v/>
      </c>
      <c r="C338" s="71" t="str">
        <f>IF(B338="","",COUNTIF('Incident Log'!$C$11:$C$500,B338))</f>
        <v/>
      </c>
      <c r="D338" s="71" t="str">
        <f>IF(B338="","",RANK(C338,$C$11:$C$500)+COUNTIF($C$11:C338,C338)-1)</f>
        <v/>
      </c>
      <c r="E338" s="71" t="str">
        <f t="shared" si="17"/>
        <v/>
      </c>
      <c r="F338" s="61" t="str">
        <f t="shared" si="15"/>
        <v/>
      </c>
      <c r="G338" s="73" t="str">
        <f t="shared" si="16"/>
        <v/>
      </c>
      <c r="H338" s="17"/>
    </row>
    <row r="339" spans="1:8" s="3" customFormat="1" x14ac:dyDescent="0.2">
      <c r="A339" s="60" t="str">
        <f>IF('Incident Log'!C339="","",'Incident Log'!C339)</f>
        <v/>
      </c>
      <c r="B339" s="59" t="str">
        <f t="array" ref="B339">IFERROR(INDEX($A$11:$A$500, MATCH(0, COUNTIF($B$10:B338, $A$11:$A$500), 0)),"")</f>
        <v/>
      </c>
      <c r="C339" s="71" t="str">
        <f>IF(B339="","",COUNTIF('Incident Log'!$C$11:$C$500,B339))</f>
        <v/>
      </c>
      <c r="D339" s="71" t="str">
        <f>IF(B339="","",RANK(C339,$C$11:$C$500)+COUNTIF($C$11:C339,C339)-1)</f>
        <v/>
      </c>
      <c r="E339" s="71" t="str">
        <f t="shared" si="17"/>
        <v/>
      </c>
      <c r="F339" s="61" t="str">
        <f t="shared" si="15"/>
        <v/>
      </c>
      <c r="G339" s="73" t="str">
        <f t="shared" si="16"/>
        <v/>
      </c>
      <c r="H339" s="17"/>
    </row>
    <row r="340" spans="1:8" s="3" customFormat="1" x14ac:dyDescent="0.2">
      <c r="A340" s="60" t="str">
        <f>IF('Incident Log'!C340="","",'Incident Log'!C340)</f>
        <v/>
      </c>
      <c r="B340" s="59" t="str">
        <f t="array" ref="B340">IFERROR(INDEX($A$11:$A$500, MATCH(0, COUNTIF($B$10:B339, $A$11:$A$500), 0)),"")</f>
        <v/>
      </c>
      <c r="C340" s="71" t="str">
        <f>IF(B340="","",COUNTIF('Incident Log'!$C$11:$C$500,B340))</f>
        <v/>
      </c>
      <c r="D340" s="71" t="str">
        <f>IF(B340="","",RANK(C340,$C$11:$C$500)+COUNTIF($C$11:C340,C340)-1)</f>
        <v/>
      </c>
      <c r="E340" s="71" t="str">
        <f t="shared" si="17"/>
        <v/>
      </c>
      <c r="F340" s="61" t="str">
        <f t="shared" si="15"/>
        <v/>
      </c>
      <c r="G340" s="73" t="str">
        <f t="shared" si="16"/>
        <v/>
      </c>
      <c r="H340" s="17"/>
    </row>
    <row r="341" spans="1:8" s="3" customFormat="1" x14ac:dyDescent="0.2">
      <c r="A341" s="60" t="str">
        <f>IF('Incident Log'!C341="","",'Incident Log'!C341)</f>
        <v/>
      </c>
      <c r="B341" s="59" t="str">
        <f t="array" ref="B341">IFERROR(INDEX($A$11:$A$500, MATCH(0, COUNTIF($B$10:B340, $A$11:$A$500), 0)),"")</f>
        <v/>
      </c>
      <c r="C341" s="71" t="str">
        <f>IF(B341="","",COUNTIF('Incident Log'!$C$11:$C$500,B341))</f>
        <v/>
      </c>
      <c r="D341" s="71" t="str">
        <f>IF(B341="","",RANK(C341,$C$11:$C$500)+COUNTIF($C$11:C341,C341)-1)</f>
        <v/>
      </c>
      <c r="E341" s="71" t="str">
        <f t="shared" si="17"/>
        <v/>
      </c>
      <c r="F341" s="61" t="str">
        <f t="shared" si="15"/>
        <v/>
      </c>
      <c r="G341" s="73" t="str">
        <f t="shared" si="16"/>
        <v/>
      </c>
      <c r="H341" s="17"/>
    </row>
    <row r="342" spans="1:8" s="3" customFormat="1" x14ac:dyDescent="0.2">
      <c r="A342" s="60" t="str">
        <f>IF('Incident Log'!C342="","",'Incident Log'!C342)</f>
        <v/>
      </c>
      <c r="B342" s="59" t="str">
        <f t="array" ref="B342">IFERROR(INDEX($A$11:$A$500, MATCH(0, COUNTIF($B$10:B341, $A$11:$A$500), 0)),"")</f>
        <v/>
      </c>
      <c r="C342" s="71" t="str">
        <f>IF(B342="","",COUNTIF('Incident Log'!$C$11:$C$500,B342))</f>
        <v/>
      </c>
      <c r="D342" s="71" t="str">
        <f>IF(B342="","",RANK(C342,$C$11:$C$500)+COUNTIF($C$11:C342,C342)-1)</f>
        <v/>
      </c>
      <c r="E342" s="71" t="str">
        <f t="shared" si="17"/>
        <v/>
      </c>
      <c r="F342" s="61" t="str">
        <f t="shared" si="15"/>
        <v/>
      </c>
      <c r="G342" s="73" t="str">
        <f t="shared" si="16"/>
        <v/>
      </c>
      <c r="H342" s="17"/>
    </row>
    <row r="343" spans="1:8" s="3" customFormat="1" x14ac:dyDescent="0.2">
      <c r="A343" s="60" t="str">
        <f>IF('Incident Log'!C343="","",'Incident Log'!C343)</f>
        <v/>
      </c>
      <c r="B343" s="59" t="str">
        <f t="array" ref="B343">IFERROR(INDEX($A$11:$A$500, MATCH(0, COUNTIF($B$10:B342, $A$11:$A$500), 0)),"")</f>
        <v/>
      </c>
      <c r="C343" s="71" t="str">
        <f>IF(B343="","",COUNTIF('Incident Log'!$C$11:$C$500,B343))</f>
        <v/>
      </c>
      <c r="D343" s="71" t="str">
        <f>IF(B343="","",RANK(C343,$C$11:$C$500)+COUNTIF($C$11:C343,C343)-1)</f>
        <v/>
      </c>
      <c r="E343" s="71" t="str">
        <f t="shared" si="17"/>
        <v/>
      </c>
      <c r="F343" s="61" t="str">
        <f t="shared" si="15"/>
        <v/>
      </c>
      <c r="G343" s="73" t="str">
        <f t="shared" si="16"/>
        <v/>
      </c>
      <c r="H343" s="17"/>
    </row>
    <row r="344" spans="1:8" s="3" customFormat="1" x14ac:dyDescent="0.2">
      <c r="A344" s="60" t="str">
        <f>IF('Incident Log'!C344="","",'Incident Log'!C344)</f>
        <v/>
      </c>
      <c r="B344" s="59" t="str">
        <f t="array" ref="B344">IFERROR(INDEX($A$11:$A$500, MATCH(0, COUNTIF($B$10:B343, $A$11:$A$500), 0)),"")</f>
        <v/>
      </c>
      <c r="C344" s="71" t="str">
        <f>IF(B344="","",COUNTIF('Incident Log'!$C$11:$C$500,B344))</f>
        <v/>
      </c>
      <c r="D344" s="71" t="str">
        <f>IF(B344="","",RANK(C344,$C$11:$C$500)+COUNTIF($C$11:C344,C344)-1)</f>
        <v/>
      </c>
      <c r="E344" s="71" t="str">
        <f t="shared" si="17"/>
        <v/>
      </c>
      <c r="F344" s="61" t="str">
        <f t="shared" si="15"/>
        <v/>
      </c>
      <c r="G344" s="73" t="str">
        <f t="shared" si="16"/>
        <v/>
      </c>
      <c r="H344" s="17"/>
    </row>
    <row r="345" spans="1:8" s="3" customFormat="1" x14ac:dyDescent="0.2">
      <c r="A345" s="60" t="str">
        <f>IF('Incident Log'!C345="","",'Incident Log'!C345)</f>
        <v/>
      </c>
      <c r="B345" s="59" t="str">
        <f t="array" ref="B345">IFERROR(INDEX($A$11:$A$500, MATCH(0, COUNTIF($B$10:B344, $A$11:$A$500), 0)),"")</f>
        <v/>
      </c>
      <c r="C345" s="71" t="str">
        <f>IF(B345="","",COUNTIF('Incident Log'!$C$11:$C$500,B345))</f>
        <v/>
      </c>
      <c r="D345" s="71" t="str">
        <f>IF(B345="","",RANK(C345,$C$11:$C$500)+COUNTIF($C$11:C345,C345)-1)</f>
        <v/>
      </c>
      <c r="E345" s="71" t="str">
        <f t="shared" si="17"/>
        <v/>
      </c>
      <c r="F345" s="61" t="str">
        <f t="shared" si="15"/>
        <v/>
      </c>
      <c r="G345" s="73" t="str">
        <f t="shared" si="16"/>
        <v/>
      </c>
      <c r="H345" s="17"/>
    </row>
    <row r="346" spans="1:8" s="3" customFormat="1" x14ac:dyDescent="0.2">
      <c r="A346" s="60" t="str">
        <f>IF('Incident Log'!C346="","",'Incident Log'!C346)</f>
        <v/>
      </c>
      <c r="B346" s="59" t="str">
        <f t="array" ref="B346">IFERROR(INDEX($A$11:$A$500, MATCH(0, COUNTIF($B$10:B345, $A$11:$A$500), 0)),"")</f>
        <v/>
      </c>
      <c r="C346" s="71" t="str">
        <f>IF(B346="","",COUNTIF('Incident Log'!$C$11:$C$500,B346))</f>
        <v/>
      </c>
      <c r="D346" s="71" t="str">
        <f>IF(B346="","",RANK(C346,$C$11:$C$500)+COUNTIF($C$11:C346,C346)-1)</f>
        <v/>
      </c>
      <c r="E346" s="71" t="str">
        <f t="shared" si="17"/>
        <v/>
      </c>
      <c r="F346" s="61" t="str">
        <f t="shared" si="15"/>
        <v/>
      </c>
      <c r="G346" s="73" t="str">
        <f t="shared" si="16"/>
        <v/>
      </c>
      <c r="H346" s="17"/>
    </row>
    <row r="347" spans="1:8" s="3" customFormat="1" x14ac:dyDescent="0.2">
      <c r="A347" s="60" t="str">
        <f>IF('Incident Log'!C347="","",'Incident Log'!C347)</f>
        <v/>
      </c>
      <c r="B347" s="59" t="str">
        <f t="array" ref="B347">IFERROR(INDEX($A$11:$A$500, MATCH(0, COUNTIF($B$10:B346, $A$11:$A$500), 0)),"")</f>
        <v/>
      </c>
      <c r="C347" s="71" t="str">
        <f>IF(B347="","",COUNTIF('Incident Log'!$C$11:$C$500,B347))</f>
        <v/>
      </c>
      <c r="D347" s="71" t="str">
        <f>IF(B347="","",RANK(C347,$C$11:$C$500)+COUNTIF($C$11:C347,C347)-1)</f>
        <v/>
      </c>
      <c r="E347" s="71" t="str">
        <f t="shared" si="17"/>
        <v/>
      </c>
      <c r="F347" s="61" t="str">
        <f t="shared" si="15"/>
        <v/>
      </c>
      <c r="G347" s="73" t="str">
        <f t="shared" si="16"/>
        <v/>
      </c>
      <c r="H347" s="17"/>
    </row>
    <row r="348" spans="1:8" s="3" customFormat="1" x14ac:dyDescent="0.2">
      <c r="A348" s="60" t="str">
        <f>IF('Incident Log'!C348="","",'Incident Log'!C348)</f>
        <v/>
      </c>
      <c r="B348" s="59" t="str">
        <f t="array" ref="B348">IFERROR(INDEX($A$11:$A$500, MATCH(0, COUNTIF($B$10:B347, $A$11:$A$500), 0)),"")</f>
        <v/>
      </c>
      <c r="C348" s="71" t="str">
        <f>IF(B348="","",COUNTIF('Incident Log'!$C$11:$C$500,B348))</f>
        <v/>
      </c>
      <c r="D348" s="71" t="str">
        <f>IF(B348="","",RANK(C348,$C$11:$C$500)+COUNTIF($C$11:C348,C348)-1)</f>
        <v/>
      </c>
      <c r="E348" s="71" t="str">
        <f t="shared" si="17"/>
        <v/>
      </c>
      <c r="F348" s="61" t="str">
        <f t="shared" si="15"/>
        <v/>
      </c>
      <c r="G348" s="73" t="str">
        <f t="shared" si="16"/>
        <v/>
      </c>
      <c r="H348" s="17"/>
    </row>
    <row r="349" spans="1:8" s="3" customFormat="1" x14ac:dyDescent="0.2">
      <c r="A349" s="60" t="str">
        <f>IF('Incident Log'!C349="","",'Incident Log'!C349)</f>
        <v/>
      </c>
      <c r="B349" s="59" t="str">
        <f t="array" ref="B349">IFERROR(INDEX($A$11:$A$500, MATCH(0, COUNTIF($B$10:B348, $A$11:$A$500), 0)),"")</f>
        <v/>
      </c>
      <c r="C349" s="71" t="str">
        <f>IF(B349="","",COUNTIF('Incident Log'!$C$11:$C$500,B349))</f>
        <v/>
      </c>
      <c r="D349" s="71" t="str">
        <f>IF(B349="","",RANK(C349,$C$11:$C$500)+COUNTIF($C$11:C349,C349)-1)</f>
        <v/>
      </c>
      <c r="E349" s="71" t="str">
        <f t="shared" si="17"/>
        <v/>
      </c>
      <c r="F349" s="61" t="str">
        <f t="shared" si="15"/>
        <v/>
      </c>
      <c r="G349" s="73" t="str">
        <f t="shared" si="16"/>
        <v/>
      </c>
      <c r="H349" s="17"/>
    </row>
    <row r="350" spans="1:8" s="3" customFormat="1" x14ac:dyDescent="0.2">
      <c r="A350" s="60" t="str">
        <f>IF('Incident Log'!C350="","",'Incident Log'!C350)</f>
        <v/>
      </c>
      <c r="B350" s="59" t="str">
        <f t="array" ref="B350">IFERROR(INDEX($A$11:$A$500, MATCH(0, COUNTIF($B$10:B349, $A$11:$A$500), 0)),"")</f>
        <v/>
      </c>
      <c r="C350" s="71" t="str">
        <f>IF(B350="","",COUNTIF('Incident Log'!$C$11:$C$500,B350))</f>
        <v/>
      </c>
      <c r="D350" s="71" t="str">
        <f>IF(B350="","",RANK(C350,$C$11:$C$500)+COUNTIF($C$11:C350,C350)-1)</f>
        <v/>
      </c>
      <c r="E350" s="71" t="str">
        <f t="shared" si="17"/>
        <v/>
      </c>
      <c r="F350" s="61" t="str">
        <f t="shared" si="15"/>
        <v/>
      </c>
      <c r="G350" s="73" t="str">
        <f t="shared" si="16"/>
        <v/>
      </c>
      <c r="H350" s="17"/>
    </row>
    <row r="351" spans="1:8" s="3" customFormat="1" x14ac:dyDescent="0.2">
      <c r="A351" s="60" t="str">
        <f>IF('Incident Log'!C351="","",'Incident Log'!C351)</f>
        <v/>
      </c>
      <c r="B351" s="59" t="str">
        <f t="array" ref="B351">IFERROR(INDEX($A$11:$A$500, MATCH(0, COUNTIF($B$10:B350, $A$11:$A$500), 0)),"")</f>
        <v/>
      </c>
      <c r="C351" s="71" t="str">
        <f>IF(B351="","",COUNTIF('Incident Log'!$C$11:$C$500,B351))</f>
        <v/>
      </c>
      <c r="D351" s="71" t="str">
        <f>IF(B351="","",RANK(C351,$C$11:$C$500)+COUNTIF($C$11:C351,C351)-1)</f>
        <v/>
      </c>
      <c r="E351" s="71" t="str">
        <f t="shared" si="17"/>
        <v/>
      </c>
      <c r="F351" s="61" t="str">
        <f t="shared" si="15"/>
        <v/>
      </c>
      <c r="G351" s="73" t="str">
        <f t="shared" si="16"/>
        <v/>
      </c>
      <c r="H351" s="17"/>
    </row>
    <row r="352" spans="1:8" s="3" customFormat="1" x14ac:dyDescent="0.2">
      <c r="A352" s="60" t="str">
        <f>IF('Incident Log'!C352="","",'Incident Log'!C352)</f>
        <v/>
      </c>
      <c r="B352" s="59" t="str">
        <f t="array" ref="B352">IFERROR(INDEX($A$11:$A$500, MATCH(0, COUNTIF($B$10:B351, $A$11:$A$500), 0)),"")</f>
        <v/>
      </c>
      <c r="C352" s="71" t="str">
        <f>IF(B352="","",COUNTIF('Incident Log'!$C$11:$C$500,B352))</f>
        <v/>
      </c>
      <c r="D352" s="71" t="str">
        <f>IF(B352="","",RANK(C352,$C$11:$C$500)+COUNTIF($C$11:C352,C352)-1)</f>
        <v/>
      </c>
      <c r="E352" s="71" t="str">
        <f t="shared" si="17"/>
        <v/>
      </c>
      <c r="F352" s="61" t="str">
        <f t="shared" si="15"/>
        <v/>
      </c>
      <c r="G352" s="73" t="str">
        <f t="shared" si="16"/>
        <v/>
      </c>
      <c r="H352" s="17"/>
    </row>
    <row r="353" spans="1:8" s="3" customFormat="1" x14ac:dyDescent="0.2">
      <c r="A353" s="60" t="str">
        <f>IF('Incident Log'!C353="","",'Incident Log'!C353)</f>
        <v/>
      </c>
      <c r="B353" s="59" t="str">
        <f t="array" ref="B353">IFERROR(INDEX($A$11:$A$500, MATCH(0, COUNTIF($B$10:B352, $A$11:$A$500), 0)),"")</f>
        <v/>
      </c>
      <c r="C353" s="71" t="str">
        <f>IF(B353="","",COUNTIF('Incident Log'!$C$11:$C$500,B353))</f>
        <v/>
      </c>
      <c r="D353" s="71" t="str">
        <f>IF(B353="","",RANK(C353,$C$11:$C$500)+COUNTIF($C$11:C353,C353)-1)</f>
        <v/>
      </c>
      <c r="E353" s="71" t="str">
        <f t="shared" si="17"/>
        <v/>
      </c>
      <c r="F353" s="61" t="str">
        <f t="shared" si="15"/>
        <v/>
      </c>
      <c r="G353" s="73" t="str">
        <f t="shared" si="16"/>
        <v/>
      </c>
      <c r="H353" s="17"/>
    </row>
    <row r="354" spans="1:8" s="3" customFormat="1" x14ac:dyDescent="0.2">
      <c r="A354" s="60" t="str">
        <f>IF('Incident Log'!C354="","",'Incident Log'!C354)</f>
        <v/>
      </c>
      <c r="B354" s="59" t="str">
        <f t="array" ref="B354">IFERROR(INDEX($A$11:$A$500, MATCH(0, COUNTIF($B$10:B353, $A$11:$A$500), 0)),"")</f>
        <v/>
      </c>
      <c r="C354" s="71" t="str">
        <f>IF(B354="","",COUNTIF('Incident Log'!$C$11:$C$500,B354))</f>
        <v/>
      </c>
      <c r="D354" s="71" t="str">
        <f>IF(B354="","",RANK(C354,$C$11:$C$500)+COUNTIF($C$11:C354,C354)-1)</f>
        <v/>
      </c>
      <c r="E354" s="71" t="str">
        <f t="shared" si="17"/>
        <v/>
      </c>
      <c r="F354" s="61" t="str">
        <f t="shared" si="15"/>
        <v/>
      </c>
      <c r="G354" s="73" t="str">
        <f t="shared" si="16"/>
        <v/>
      </c>
      <c r="H354" s="17"/>
    </row>
    <row r="355" spans="1:8" s="3" customFormat="1" x14ac:dyDescent="0.2">
      <c r="A355" s="60" t="str">
        <f>IF('Incident Log'!C355="","",'Incident Log'!C355)</f>
        <v/>
      </c>
      <c r="B355" s="59" t="str">
        <f t="array" ref="B355">IFERROR(INDEX($A$11:$A$500, MATCH(0, COUNTIF($B$10:B354, $A$11:$A$500), 0)),"")</f>
        <v/>
      </c>
      <c r="C355" s="71" t="str">
        <f>IF(B355="","",COUNTIF('Incident Log'!$C$11:$C$500,B355))</f>
        <v/>
      </c>
      <c r="D355" s="71" t="str">
        <f>IF(B355="","",RANK(C355,$C$11:$C$500)+COUNTIF($C$11:C355,C355)-1)</f>
        <v/>
      </c>
      <c r="E355" s="71" t="str">
        <f t="shared" si="17"/>
        <v/>
      </c>
      <c r="F355" s="61" t="str">
        <f t="shared" si="15"/>
        <v/>
      </c>
      <c r="G355" s="73" t="str">
        <f t="shared" si="16"/>
        <v/>
      </c>
      <c r="H355" s="17"/>
    </row>
    <row r="356" spans="1:8" s="3" customFormat="1" x14ac:dyDescent="0.2">
      <c r="A356" s="60" t="str">
        <f>IF('Incident Log'!C356="","",'Incident Log'!C356)</f>
        <v/>
      </c>
      <c r="B356" s="59" t="str">
        <f t="array" ref="B356">IFERROR(INDEX($A$11:$A$500, MATCH(0, COUNTIF($B$10:B355, $A$11:$A$500), 0)),"")</f>
        <v/>
      </c>
      <c r="C356" s="71" t="str">
        <f>IF(B356="","",COUNTIF('Incident Log'!$C$11:$C$500,B356))</f>
        <v/>
      </c>
      <c r="D356" s="71" t="str">
        <f>IF(B356="","",RANK(C356,$C$11:$C$500)+COUNTIF($C$11:C356,C356)-1)</f>
        <v/>
      </c>
      <c r="E356" s="71" t="str">
        <f t="shared" si="17"/>
        <v/>
      </c>
      <c r="F356" s="61" t="str">
        <f t="shared" si="15"/>
        <v/>
      </c>
      <c r="G356" s="73" t="str">
        <f t="shared" si="16"/>
        <v/>
      </c>
      <c r="H356" s="17"/>
    </row>
    <row r="357" spans="1:8" s="3" customFormat="1" x14ac:dyDescent="0.2">
      <c r="A357" s="60" t="str">
        <f>IF('Incident Log'!C357="","",'Incident Log'!C357)</f>
        <v/>
      </c>
      <c r="B357" s="59" t="str">
        <f t="array" ref="B357">IFERROR(INDEX($A$11:$A$500, MATCH(0, COUNTIF($B$10:B356, $A$11:$A$500), 0)),"")</f>
        <v/>
      </c>
      <c r="C357" s="71" t="str">
        <f>IF(B357="","",COUNTIF('Incident Log'!$C$11:$C$500,B357))</f>
        <v/>
      </c>
      <c r="D357" s="71" t="str">
        <f>IF(B357="","",RANK(C357,$C$11:$C$500)+COUNTIF($C$11:C357,C357)-1)</f>
        <v/>
      </c>
      <c r="E357" s="71" t="str">
        <f t="shared" si="17"/>
        <v/>
      </c>
      <c r="F357" s="61" t="str">
        <f t="shared" si="15"/>
        <v/>
      </c>
      <c r="G357" s="73" t="str">
        <f t="shared" si="16"/>
        <v/>
      </c>
      <c r="H357" s="17"/>
    </row>
    <row r="358" spans="1:8" s="3" customFormat="1" x14ac:dyDescent="0.2">
      <c r="A358" s="60" t="str">
        <f>IF('Incident Log'!C358="","",'Incident Log'!C358)</f>
        <v/>
      </c>
      <c r="B358" s="59" t="str">
        <f t="array" ref="B358">IFERROR(INDEX($A$11:$A$500, MATCH(0, COUNTIF($B$10:B357, $A$11:$A$500), 0)),"")</f>
        <v/>
      </c>
      <c r="C358" s="71" t="str">
        <f>IF(B358="","",COUNTIF('Incident Log'!$C$11:$C$500,B358))</f>
        <v/>
      </c>
      <c r="D358" s="71" t="str">
        <f>IF(B358="","",RANK(C358,$C$11:$C$500)+COUNTIF($C$11:C358,C358)-1)</f>
        <v/>
      </c>
      <c r="E358" s="71" t="str">
        <f t="shared" si="17"/>
        <v/>
      </c>
      <c r="F358" s="61" t="str">
        <f t="shared" si="15"/>
        <v/>
      </c>
      <c r="G358" s="73" t="str">
        <f t="shared" si="16"/>
        <v/>
      </c>
      <c r="H358" s="17"/>
    </row>
    <row r="359" spans="1:8" s="3" customFormat="1" x14ac:dyDescent="0.2">
      <c r="A359" s="60" t="str">
        <f>IF('Incident Log'!C359="","",'Incident Log'!C359)</f>
        <v/>
      </c>
      <c r="B359" s="59" t="str">
        <f t="array" ref="B359">IFERROR(INDEX($A$11:$A$500, MATCH(0, COUNTIF($B$10:B358, $A$11:$A$500), 0)),"")</f>
        <v/>
      </c>
      <c r="C359" s="71" t="str">
        <f>IF(B359="","",COUNTIF('Incident Log'!$C$11:$C$500,B359))</f>
        <v/>
      </c>
      <c r="D359" s="71" t="str">
        <f>IF(B359="","",RANK(C359,$C$11:$C$500)+COUNTIF($C$11:C359,C359)-1)</f>
        <v/>
      </c>
      <c r="E359" s="71" t="str">
        <f t="shared" si="17"/>
        <v/>
      </c>
      <c r="F359" s="61" t="str">
        <f t="shared" si="15"/>
        <v/>
      </c>
      <c r="G359" s="73" t="str">
        <f t="shared" si="16"/>
        <v/>
      </c>
      <c r="H359" s="17"/>
    </row>
    <row r="360" spans="1:8" s="3" customFormat="1" x14ac:dyDescent="0.2">
      <c r="A360" s="60" t="str">
        <f>IF('Incident Log'!C360="","",'Incident Log'!C360)</f>
        <v/>
      </c>
      <c r="B360" s="59" t="str">
        <f t="array" ref="B360">IFERROR(INDEX($A$11:$A$500, MATCH(0, COUNTIF($B$10:B359, $A$11:$A$500), 0)),"")</f>
        <v/>
      </c>
      <c r="C360" s="71" t="str">
        <f>IF(B360="","",COUNTIF('Incident Log'!$C$11:$C$500,B360))</f>
        <v/>
      </c>
      <c r="D360" s="71" t="str">
        <f>IF(B360="","",RANK(C360,$C$11:$C$500)+COUNTIF($C$11:C360,C360)-1)</f>
        <v/>
      </c>
      <c r="E360" s="71" t="str">
        <f t="shared" si="17"/>
        <v/>
      </c>
      <c r="F360" s="61" t="str">
        <f t="shared" si="15"/>
        <v/>
      </c>
      <c r="G360" s="73" t="str">
        <f t="shared" si="16"/>
        <v/>
      </c>
      <c r="H360" s="17"/>
    </row>
    <row r="361" spans="1:8" s="3" customFormat="1" x14ac:dyDescent="0.2">
      <c r="A361" s="60" t="str">
        <f>IF('Incident Log'!C361="","",'Incident Log'!C361)</f>
        <v/>
      </c>
      <c r="B361" s="59" t="str">
        <f t="array" ref="B361">IFERROR(INDEX($A$11:$A$500, MATCH(0, COUNTIF($B$10:B360, $A$11:$A$500), 0)),"")</f>
        <v/>
      </c>
      <c r="C361" s="71" t="str">
        <f>IF(B361="","",COUNTIF('Incident Log'!$C$11:$C$500,B361))</f>
        <v/>
      </c>
      <c r="D361" s="71" t="str">
        <f>IF(B361="","",RANK(C361,$C$11:$C$500)+COUNTIF($C$11:C361,C361)-1)</f>
        <v/>
      </c>
      <c r="E361" s="71" t="str">
        <f t="shared" si="17"/>
        <v/>
      </c>
      <c r="F361" s="61" t="str">
        <f t="shared" si="15"/>
        <v/>
      </c>
      <c r="G361" s="73" t="str">
        <f t="shared" si="16"/>
        <v/>
      </c>
      <c r="H361" s="17"/>
    </row>
    <row r="362" spans="1:8" s="3" customFormat="1" x14ac:dyDescent="0.2">
      <c r="A362" s="60" t="str">
        <f>IF('Incident Log'!C362="","",'Incident Log'!C362)</f>
        <v/>
      </c>
      <c r="B362" s="59" t="str">
        <f t="array" ref="B362">IFERROR(INDEX($A$11:$A$500, MATCH(0, COUNTIF($B$10:B361, $A$11:$A$500), 0)),"")</f>
        <v/>
      </c>
      <c r="C362" s="71" t="str">
        <f>IF(B362="","",COUNTIF('Incident Log'!$C$11:$C$500,B362))</f>
        <v/>
      </c>
      <c r="D362" s="71" t="str">
        <f>IF(B362="","",RANK(C362,$C$11:$C$500)+COUNTIF($C$11:C362,C362)-1)</f>
        <v/>
      </c>
      <c r="E362" s="71" t="str">
        <f t="shared" si="17"/>
        <v/>
      </c>
      <c r="F362" s="61" t="str">
        <f t="shared" si="15"/>
        <v/>
      </c>
      <c r="G362" s="73" t="str">
        <f t="shared" si="16"/>
        <v/>
      </c>
      <c r="H362" s="17"/>
    </row>
    <row r="363" spans="1:8" s="3" customFormat="1" x14ac:dyDescent="0.2">
      <c r="A363" s="60" t="str">
        <f>IF('Incident Log'!C363="","",'Incident Log'!C363)</f>
        <v/>
      </c>
      <c r="B363" s="59" t="str">
        <f t="array" ref="B363">IFERROR(INDEX($A$11:$A$500, MATCH(0, COUNTIF($B$10:B362, $A$11:$A$500), 0)),"")</f>
        <v/>
      </c>
      <c r="C363" s="71" t="str">
        <f>IF(B363="","",COUNTIF('Incident Log'!$C$11:$C$500,B363))</f>
        <v/>
      </c>
      <c r="D363" s="71" t="str">
        <f>IF(B363="","",RANK(C363,$C$11:$C$500)+COUNTIF($C$11:C363,C363)-1)</f>
        <v/>
      </c>
      <c r="E363" s="71" t="str">
        <f t="shared" si="17"/>
        <v/>
      </c>
      <c r="F363" s="61" t="str">
        <f t="shared" si="15"/>
        <v/>
      </c>
      <c r="G363" s="73" t="str">
        <f t="shared" si="16"/>
        <v/>
      </c>
      <c r="H363" s="17"/>
    </row>
    <row r="364" spans="1:8" s="3" customFormat="1" x14ac:dyDescent="0.2">
      <c r="A364" s="60" t="str">
        <f>IF('Incident Log'!C364="","",'Incident Log'!C364)</f>
        <v/>
      </c>
      <c r="B364" s="59" t="str">
        <f t="array" ref="B364">IFERROR(INDEX($A$11:$A$500, MATCH(0, COUNTIF($B$10:B363, $A$11:$A$500), 0)),"")</f>
        <v/>
      </c>
      <c r="C364" s="71" t="str">
        <f>IF(B364="","",COUNTIF('Incident Log'!$C$11:$C$500,B364))</f>
        <v/>
      </c>
      <c r="D364" s="71" t="str">
        <f>IF(B364="","",RANK(C364,$C$11:$C$500)+COUNTIF($C$11:C364,C364)-1)</f>
        <v/>
      </c>
      <c r="E364" s="71" t="str">
        <f t="shared" si="17"/>
        <v/>
      </c>
      <c r="F364" s="61" t="str">
        <f t="shared" si="15"/>
        <v/>
      </c>
      <c r="G364" s="73" t="str">
        <f t="shared" si="16"/>
        <v/>
      </c>
      <c r="H364" s="17"/>
    </row>
    <row r="365" spans="1:8" s="3" customFormat="1" x14ac:dyDescent="0.2">
      <c r="A365" s="60" t="str">
        <f>IF('Incident Log'!C365="","",'Incident Log'!C365)</f>
        <v/>
      </c>
      <c r="B365" s="59" t="str">
        <f t="array" ref="B365">IFERROR(INDEX($A$11:$A$500, MATCH(0, COUNTIF($B$10:B364, $A$11:$A$500), 0)),"")</f>
        <v/>
      </c>
      <c r="C365" s="71" t="str">
        <f>IF(B365="","",COUNTIF('Incident Log'!$C$11:$C$500,B365))</f>
        <v/>
      </c>
      <c r="D365" s="71" t="str">
        <f>IF(B365="","",RANK(C365,$C$11:$C$500)+COUNTIF($C$11:C365,C365)-1)</f>
        <v/>
      </c>
      <c r="E365" s="71" t="str">
        <f t="shared" si="17"/>
        <v/>
      </c>
      <c r="F365" s="61" t="str">
        <f t="shared" si="15"/>
        <v/>
      </c>
      <c r="G365" s="73" t="str">
        <f t="shared" si="16"/>
        <v/>
      </c>
      <c r="H365" s="17"/>
    </row>
    <row r="366" spans="1:8" s="3" customFormat="1" x14ac:dyDescent="0.2">
      <c r="A366" s="60" t="str">
        <f>IF('Incident Log'!C366="","",'Incident Log'!C366)</f>
        <v/>
      </c>
      <c r="B366" s="59" t="str">
        <f t="array" ref="B366">IFERROR(INDEX($A$11:$A$500, MATCH(0, COUNTIF($B$10:B365, $A$11:$A$500), 0)),"")</f>
        <v/>
      </c>
      <c r="C366" s="71" t="str">
        <f>IF(B366="","",COUNTIF('Incident Log'!$C$11:$C$500,B366))</f>
        <v/>
      </c>
      <c r="D366" s="71" t="str">
        <f>IF(B366="","",RANK(C366,$C$11:$C$500)+COUNTIF($C$11:C366,C366)-1)</f>
        <v/>
      </c>
      <c r="E366" s="71" t="str">
        <f t="shared" si="17"/>
        <v/>
      </c>
      <c r="F366" s="61" t="str">
        <f t="shared" si="15"/>
        <v/>
      </c>
      <c r="G366" s="73" t="str">
        <f t="shared" si="16"/>
        <v/>
      </c>
      <c r="H366" s="17"/>
    </row>
    <row r="367" spans="1:8" s="3" customFormat="1" x14ac:dyDescent="0.2">
      <c r="A367" s="60" t="str">
        <f>IF('Incident Log'!C367="","",'Incident Log'!C367)</f>
        <v/>
      </c>
      <c r="B367" s="59" t="str">
        <f t="array" ref="B367">IFERROR(INDEX($A$11:$A$500, MATCH(0, COUNTIF($B$10:B366, $A$11:$A$500), 0)),"")</f>
        <v/>
      </c>
      <c r="C367" s="71" t="str">
        <f>IF(B367="","",COUNTIF('Incident Log'!$C$11:$C$500,B367))</f>
        <v/>
      </c>
      <c r="D367" s="71" t="str">
        <f>IF(B367="","",RANK(C367,$C$11:$C$500)+COUNTIF($C$11:C367,C367)-1)</f>
        <v/>
      </c>
      <c r="E367" s="71" t="str">
        <f t="shared" si="17"/>
        <v/>
      </c>
      <c r="F367" s="61" t="str">
        <f t="shared" si="15"/>
        <v/>
      </c>
      <c r="G367" s="73" t="str">
        <f t="shared" si="16"/>
        <v/>
      </c>
      <c r="H367" s="17"/>
    </row>
    <row r="368" spans="1:8" s="3" customFormat="1" x14ac:dyDescent="0.2">
      <c r="A368" s="60" t="str">
        <f>IF('Incident Log'!C368="","",'Incident Log'!C368)</f>
        <v/>
      </c>
      <c r="B368" s="59" t="str">
        <f t="array" ref="B368">IFERROR(INDEX($A$11:$A$500, MATCH(0, COUNTIF($B$10:B367, $A$11:$A$500), 0)),"")</f>
        <v/>
      </c>
      <c r="C368" s="71" t="str">
        <f>IF(B368="","",COUNTIF('Incident Log'!$C$11:$C$500,B368))</f>
        <v/>
      </c>
      <c r="D368" s="71" t="str">
        <f>IF(B368="","",RANK(C368,$C$11:$C$500)+COUNTIF($C$11:C368,C368)-1)</f>
        <v/>
      </c>
      <c r="E368" s="71" t="str">
        <f t="shared" si="17"/>
        <v/>
      </c>
      <c r="F368" s="61" t="str">
        <f t="shared" si="15"/>
        <v/>
      </c>
      <c r="G368" s="73" t="str">
        <f t="shared" si="16"/>
        <v/>
      </c>
      <c r="H368" s="17"/>
    </row>
    <row r="369" spans="1:8" s="3" customFormat="1" x14ac:dyDescent="0.2">
      <c r="A369" s="60" t="str">
        <f>IF('Incident Log'!C369="","",'Incident Log'!C369)</f>
        <v/>
      </c>
      <c r="B369" s="59" t="str">
        <f t="array" ref="B369">IFERROR(INDEX($A$11:$A$500, MATCH(0, COUNTIF($B$10:B368, $A$11:$A$500), 0)),"")</f>
        <v/>
      </c>
      <c r="C369" s="71" t="str">
        <f>IF(B369="","",COUNTIF('Incident Log'!$C$11:$C$500,B369))</f>
        <v/>
      </c>
      <c r="D369" s="71" t="str">
        <f>IF(B369="","",RANK(C369,$C$11:$C$500)+COUNTIF($C$11:C369,C369)-1)</f>
        <v/>
      </c>
      <c r="E369" s="71" t="str">
        <f t="shared" si="17"/>
        <v/>
      </c>
      <c r="F369" s="61" t="str">
        <f t="shared" si="15"/>
        <v/>
      </c>
      <c r="G369" s="73" t="str">
        <f t="shared" si="16"/>
        <v/>
      </c>
      <c r="H369" s="17"/>
    </row>
    <row r="370" spans="1:8" s="3" customFormat="1" x14ac:dyDescent="0.2">
      <c r="A370" s="60" t="str">
        <f>IF('Incident Log'!C370="","",'Incident Log'!C370)</f>
        <v/>
      </c>
      <c r="B370" s="59" t="str">
        <f t="array" ref="B370">IFERROR(INDEX($A$11:$A$500, MATCH(0, COUNTIF($B$10:B369, $A$11:$A$500), 0)),"")</f>
        <v/>
      </c>
      <c r="C370" s="71" t="str">
        <f>IF(B370="","",COUNTIF('Incident Log'!$C$11:$C$500,B370))</f>
        <v/>
      </c>
      <c r="D370" s="71" t="str">
        <f>IF(B370="","",RANK(C370,$C$11:$C$500)+COUNTIF($C$11:C370,C370)-1)</f>
        <v/>
      </c>
      <c r="E370" s="71" t="str">
        <f t="shared" si="17"/>
        <v/>
      </c>
      <c r="F370" s="61" t="str">
        <f t="shared" si="15"/>
        <v/>
      </c>
      <c r="G370" s="73" t="str">
        <f t="shared" si="16"/>
        <v/>
      </c>
      <c r="H370" s="17"/>
    </row>
    <row r="371" spans="1:8" s="3" customFormat="1" x14ac:dyDescent="0.2">
      <c r="A371" s="60" t="str">
        <f>IF('Incident Log'!C371="","",'Incident Log'!C371)</f>
        <v/>
      </c>
      <c r="B371" s="59" t="str">
        <f t="array" ref="B371">IFERROR(INDEX($A$11:$A$500, MATCH(0, COUNTIF($B$10:B370, $A$11:$A$500), 0)),"")</f>
        <v/>
      </c>
      <c r="C371" s="71" t="str">
        <f>IF(B371="","",COUNTIF('Incident Log'!$C$11:$C$500,B371))</f>
        <v/>
      </c>
      <c r="D371" s="71" t="str">
        <f>IF(B371="","",RANK(C371,$C$11:$C$500)+COUNTIF($C$11:C371,C371)-1)</f>
        <v/>
      </c>
      <c r="E371" s="71" t="str">
        <f t="shared" si="17"/>
        <v/>
      </c>
      <c r="F371" s="61" t="str">
        <f t="shared" si="15"/>
        <v/>
      </c>
      <c r="G371" s="73" t="str">
        <f t="shared" si="16"/>
        <v/>
      </c>
      <c r="H371" s="17"/>
    </row>
    <row r="372" spans="1:8" s="3" customFormat="1" x14ac:dyDescent="0.2">
      <c r="A372" s="60" t="str">
        <f>IF('Incident Log'!C372="","",'Incident Log'!C372)</f>
        <v/>
      </c>
      <c r="B372" s="59" t="str">
        <f t="array" ref="B372">IFERROR(INDEX($A$11:$A$500, MATCH(0, COUNTIF($B$10:B371, $A$11:$A$500), 0)),"")</f>
        <v/>
      </c>
      <c r="C372" s="71" t="str">
        <f>IF(B372="","",COUNTIF('Incident Log'!$C$11:$C$500,B372))</f>
        <v/>
      </c>
      <c r="D372" s="71" t="str">
        <f>IF(B372="","",RANK(C372,$C$11:$C$500)+COUNTIF($C$11:C372,C372)-1)</f>
        <v/>
      </c>
      <c r="E372" s="71" t="str">
        <f t="shared" si="17"/>
        <v/>
      </c>
      <c r="F372" s="61" t="str">
        <f t="shared" si="15"/>
        <v/>
      </c>
      <c r="G372" s="73" t="str">
        <f t="shared" si="16"/>
        <v/>
      </c>
      <c r="H372" s="17"/>
    </row>
    <row r="373" spans="1:8" s="3" customFormat="1" x14ac:dyDescent="0.2">
      <c r="A373" s="60" t="str">
        <f>IF('Incident Log'!C373="","",'Incident Log'!C373)</f>
        <v/>
      </c>
      <c r="B373" s="59" t="str">
        <f t="array" ref="B373">IFERROR(INDEX($A$11:$A$500, MATCH(0, COUNTIF($B$10:B372, $A$11:$A$500), 0)),"")</f>
        <v/>
      </c>
      <c r="C373" s="71" t="str">
        <f>IF(B373="","",COUNTIF('Incident Log'!$C$11:$C$500,B373))</f>
        <v/>
      </c>
      <c r="D373" s="71" t="str">
        <f>IF(B373="","",RANK(C373,$C$11:$C$500)+COUNTIF($C$11:C373,C373)-1)</f>
        <v/>
      </c>
      <c r="E373" s="71" t="str">
        <f t="shared" si="17"/>
        <v/>
      </c>
      <c r="F373" s="61" t="str">
        <f t="shared" si="15"/>
        <v/>
      </c>
      <c r="G373" s="73" t="str">
        <f t="shared" si="16"/>
        <v/>
      </c>
      <c r="H373" s="17"/>
    </row>
    <row r="374" spans="1:8" s="3" customFormat="1" x14ac:dyDescent="0.2">
      <c r="A374" s="60" t="str">
        <f>IF('Incident Log'!C374="","",'Incident Log'!C374)</f>
        <v/>
      </c>
      <c r="B374" s="59" t="str">
        <f t="array" ref="B374">IFERROR(INDEX($A$11:$A$500, MATCH(0, COUNTIF($B$10:B373, $A$11:$A$500), 0)),"")</f>
        <v/>
      </c>
      <c r="C374" s="71" t="str">
        <f>IF(B374="","",COUNTIF('Incident Log'!$C$11:$C$500,B374))</f>
        <v/>
      </c>
      <c r="D374" s="71" t="str">
        <f>IF(B374="","",RANK(C374,$C$11:$C$500)+COUNTIF($C$11:C374,C374)-1)</f>
        <v/>
      </c>
      <c r="E374" s="71" t="str">
        <f t="shared" si="17"/>
        <v/>
      </c>
      <c r="F374" s="61" t="str">
        <f t="shared" si="15"/>
        <v/>
      </c>
      <c r="G374" s="73" t="str">
        <f t="shared" si="16"/>
        <v/>
      </c>
      <c r="H374" s="17"/>
    </row>
    <row r="375" spans="1:8" s="3" customFormat="1" x14ac:dyDescent="0.2">
      <c r="A375" s="60" t="str">
        <f>IF('Incident Log'!C375="","",'Incident Log'!C375)</f>
        <v/>
      </c>
      <c r="B375" s="59" t="str">
        <f t="array" ref="B375">IFERROR(INDEX($A$11:$A$500, MATCH(0, COUNTIF($B$10:B374, $A$11:$A$500), 0)),"")</f>
        <v/>
      </c>
      <c r="C375" s="71" t="str">
        <f>IF(B375="","",COUNTIF('Incident Log'!$C$11:$C$500,B375))</f>
        <v/>
      </c>
      <c r="D375" s="71" t="str">
        <f>IF(B375="","",RANK(C375,$C$11:$C$500)+COUNTIF($C$11:C375,C375)-1)</f>
        <v/>
      </c>
      <c r="E375" s="71" t="str">
        <f t="shared" si="17"/>
        <v/>
      </c>
      <c r="F375" s="61" t="str">
        <f t="shared" si="15"/>
        <v/>
      </c>
      <c r="G375" s="73" t="str">
        <f t="shared" si="16"/>
        <v/>
      </c>
      <c r="H375" s="17"/>
    </row>
    <row r="376" spans="1:8" s="3" customFormat="1" x14ac:dyDescent="0.2">
      <c r="A376" s="60" t="str">
        <f>IF('Incident Log'!C376="","",'Incident Log'!C376)</f>
        <v/>
      </c>
      <c r="B376" s="59" t="str">
        <f t="array" ref="B376">IFERROR(INDEX($A$11:$A$500, MATCH(0, COUNTIF($B$10:B375, $A$11:$A$500), 0)),"")</f>
        <v/>
      </c>
      <c r="C376" s="71" t="str">
        <f>IF(B376="","",COUNTIF('Incident Log'!$C$11:$C$500,B376))</f>
        <v/>
      </c>
      <c r="D376" s="71" t="str">
        <f>IF(B376="","",RANK(C376,$C$11:$C$500)+COUNTIF($C$11:C376,C376)-1)</f>
        <v/>
      </c>
      <c r="E376" s="71" t="str">
        <f t="shared" si="17"/>
        <v/>
      </c>
      <c r="F376" s="61" t="str">
        <f t="shared" si="15"/>
        <v/>
      </c>
      <c r="G376" s="73" t="str">
        <f t="shared" si="16"/>
        <v/>
      </c>
      <c r="H376" s="17"/>
    </row>
    <row r="377" spans="1:8" s="3" customFormat="1" x14ac:dyDescent="0.2">
      <c r="A377" s="60" t="str">
        <f>IF('Incident Log'!C377="","",'Incident Log'!C377)</f>
        <v/>
      </c>
      <c r="B377" s="59" t="str">
        <f t="array" ref="B377">IFERROR(INDEX($A$11:$A$500, MATCH(0, COUNTIF($B$10:B376, $A$11:$A$500), 0)),"")</f>
        <v/>
      </c>
      <c r="C377" s="71" t="str">
        <f>IF(B377="","",COUNTIF('Incident Log'!$C$11:$C$500,B377))</f>
        <v/>
      </c>
      <c r="D377" s="71" t="str">
        <f>IF(B377="","",RANK(C377,$C$11:$C$500)+COUNTIF($C$11:C377,C377)-1)</f>
        <v/>
      </c>
      <c r="E377" s="71" t="str">
        <f t="shared" si="17"/>
        <v/>
      </c>
      <c r="F377" s="61" t="str">
        <f t="shared" si="15"/>
        <v/>
      </c>
      <c r="G377" s="73" t="str">
        <f t="shared" si="16"/>
        <v/>
      </c>
      <c r="H377" s="17"/>
    </row>
    <row r="378" spans="1:8" s="3" customFormat="1" x14ac:dyDescent="0.2">
      <c r="A378" s="60" t="str">
        <f>IF('Incident Log'!C378="","",'Incident Log'!C378)</f>
        <v/>
      </c>
      <c r="B378" s="59" t="str">
        <f t="array" ref="B378">IFERROR(INDEX($A$11:$A$500, MATCH(0, COUNTIF($B$10:B377, $A$11:$A$500), 0)),"")</f>
        <v/>
      </c>
      <c r="C378" s="71" t="str">
        <f>IF(B378="","",COUNTIF('Incident Log'!$C$11:$C$500,B378))</f>
        <v/>
      </c>
      <c r="D378" s="71" t="str">
        <f>IF(B378="","",RANK(C378,$C$11:$C$500)+COUNTIF($C$11:C378,C378)-1)</f>
        <v/>
      </c>
      <c r="E378" s="71" t="str">
        <f t="shared" si="17"/>
        <v/>
      </c>
      <c r="F378" s="61" t="str">
        <f t="shared" si="15"/>
        <v/>
      </c>
      <c r="G378" s="73" t="str">
        <f t="shared" si="16"/>
        <v/>
      </c>
      <c r="H378" s="17"/>
    </row>
    <row r="379" spans="1:8" s="3" customFormat="1" x14ac:dyDescent="0.2">
      <c r="A379" s="60" t="str">
        <f>IF('Incident Log'!C379="","",'Incident Log'!C379)</f>
        <v/>
      </c>
      <c r="B379" s="59" t="str">
        <f t="array" ref="B379">IFERROR(INDEX($A$11:$A$500, MATCH(0, COUNTIF($B$10:B378, $A$11:$A$500), 0)),"")</f>
        <v/>
      </c>
      <c r="C379" s="71" t="str">
        <f>IF(B379="","",COUNTIF('Incident Log'!$C$11:$C$500,B379))</f>
        <v/>
      </c>
      <c r="D379" s="71" t="str">
        <f>IF(B379="","",RANK(C379,$C$11:$C$500)+COUNTIF($C$11:C379,C379)-1)</f>
        <v/>
      </c>
      <c r="E379" s="71" t="str">
        <f t="shared" si="17"/>
        <v/>
      </c>
      <c r="F379" s="61" t="str">
        <f t="shared" si="15"/>
        <v/>
      </c>
      <c r="G379" s="73" t="str">
        <f t="shared" si="16"/>
        <v/>
      </c>
      <c r="H379" s="17"/>
    </row>
    <row r="380" spans="1:8" s="3" customFormat="1" x14ac:dyDescent="0.2">
      <c r="A380" s="60" t="str">
        <f>IF('Incident Log'!C380="","",'Incident Log'!C380)</f>
        <v/>
      </c>
      <c r="B380" s="59" t="str">
        <f t="array" ref="B380">IFERROR(INDEX($A$11:$A$500, MATCH(0, COUNTIF($B$10:B379, $A$11:$A$500), 0)),"")</f>
        <v/>
      </c>
      <c r="C380" s="71" t="str">
        <f>IF(B380="","",COUNTIF('Incident Log'!$C$11:$C$500,B380))</f>
        <v/>
      </c>
      <c r="D380" s="71" t="str">
        <f>IF(B380="","",RANK(C380,$C$11:$C$500)+COUNTIF($C$11:C380,C380)-1)</f>
        <v/>
      </c>
      <c r="E380" s="71" t="str">
        <f t="shared" si="17"/>
        <v/>
      </c>
      <c r="F380" s="61" t="str">
        <f t="shared" si="15"/>
        <v/>
      </c>
      <c r="G380" s="73" t="str">
        <f t="shared" si="16"/>
        <v/>
      </c>
      <c r="H380" s="17"/>
    </row>
    <row r="381" spans="1:8" s="3" customFormat="1" x14ac:dyDescent="0.2">
      <c r="A381" s="60" t="str">
        <f>IF('Incident Log'!C381="","",'Incident Log'!C381)</f>
        <v/>
      </c>
      <c r="B381" s="59" t="str">
        <f t="array" ref="B381">IFERROR(INDEX($A$11:$A$500, MATCH(0, COUNTIF($B$10:B380, $A$11:$A$500), 0)),"")</f>
        <v/>
      </c>
      <c r="C381" s="71" t="str">
        <f>IF(B381="","",COUNTIF('Incident Log'!$C$11:$C$500,B381))</f>
        <v/>
      </c>
      <c r="D381" s="71" t="str">
        <f>IF(B381="","",RANK(C381,$C$11:$C$500)+COUNTIF($C$11:C381,C381)-1)</f>
        <v/>
      </c>
      <c r="E381" s="71" t="str">
        <f t="shared" si="17"/>
        <v/>
      </c>
      <c r="F381" s="61" t="str">
        <f t="shared" si="15"/>
        <v/>
      </c>
      <c r="G381" s="73" t="str">
        <f t="shared" si="16"/>
        <v/>
      </c>
      <c r="H381" s="17"/>
    </row>
    <row r="382" spans="1:8" s="3" customFormat="1" x14ac:dyDescent="0.2">
      <c r="A382" s="60" t="str">
        <f>IF('Incident Log'!C382="","",'Incident Log'!C382)</f>
        <v/>
      </c>
      <c r="B382" s="59" t="str">
        <f t="array" ref="B382">IFERROR(INDEX($A$11:$A$500, MATCH(0, COUNTIF($B$10:B381, $A$11:$A$500), 0)),"")</f>
        <v/>
      </c>
      <c r="C382" s="71" t="str">
        <f>IF(B382="","",COUNTIF('Incident Log'!$C$11:$C$500,B382))</f>
        <v/>
      </c>
      <c r="D382" s="71" t="str">
        <f>IF(B382="","",RANK(C382,$C$11:$C$500)+COUNTIF($C$11:C382,C382)-1)</f>
        <v/>
      </c>
      <c r="E382" s="71" t="str">
        <f t="shared" si="17"/>
        <v/>
      </c>
      <c r="F382" s="61" t="str">
        <f t="shared" si="15"/>
        <v/>
      </c>
      <c r="G382" s="73" t="str">
        <f t="shared" si="16"/>
        <v/>
      </c>
      <c r="H382" s="17"/>
    </row>
    <row r="383" spans="1:8" s="3" customFormat="1" x14ac:dyDescent="0.2">
      <c r="A383" s="60" t="str">
        <f>IF('Incident Log'!C383="","",'Incident Log'!C383)</f>
        <v/>
      </c>
      <c r="B383" s="59" t="str">
        <f t="array" ref="B383">IFERROR(INDEX($A$11:$A$500, MATCH(0, COUNTIF($B$10:B382, $A$11:$A$500), 0)),"")</f>
        <v/>
      </c>
      <c r="C383" s="71" t="str">
        <f>IF(B383="","",COUNTIF('Incident Log'!$C$11:$C$500,B383))</f>
        <v/>
      </c>
      <c r="D383" s="71" t="str">
        <f>IF(B383="","",RANK(C383,$C$11:$C$500)+COUNTIF($C$11:C383,C383)-1)</f>
        <v/>
      </c>
      <c r="E383" s="71" t="str">
        <f t="shared" si="17"/>
        <v/>
      </c>
      <c r="F383" s="61" t="str">
        <f t="shared" si="15"/>
        <v/>
      </c>
      <c r="G383" s="73" t="str">
        <f t="shared" si="16"/>
        <v/>
      </c>
      <c r="H383" s="17"/>
    </row>
    <row r="384" spans="1:8" s="3" customFormat="1" x14ac:dyDescent="0.2">
      <c r="A384" s="60" t="str">
        <f>IF('Incident Log'!C384="","",'Incident Log'!C384)</f>
        <v/>
      </c>
      <c r="B384" s="59" t="str">
        <f t="array" ref="B384">IFERROR(INDEX($A$11:$A$500, MATCH(0, COUNTIF($B$10:B383, $A$11:$A$500), 0)),"")</f>
        <v/>
      </c>
      <c r="C384" s="71" t="str">
        <f>IF(B384="","",COUNTIF('Incident Log'!$C$11:$C$500,B384))</f>
        <v/>
      </c>
      <c r="D384" s="71" t="str">
        <f>IF(B384="","",RANK(C384,$C$11:$C$500)+COUNTIF($C$11:C384,C384)-1)</f>
        <v/>
      </c>
      <c r="E384" s="71" t="str">
        <f t="shared" si="17"/>
        <v/>
      </c>
      <c r="F384" s="61" t="str">
        <f t="shared" si="15"/>
        <v/>
      </c>
      <c r="G384" s="73" t="str">
        <f t="shared" si="16"/>
        <v/>
      </c>
      <c r="H384" s="17"/>
    </row>
    <row r="385" spans="1:8" s="3" customFormat="1" x14ac:dyDescent="0.2">
      <c r="A385" s="60" t="str">
        <f>IF('Incident Log'!C385="","",'Incident Log'!C385)</f>
        <v/>
      </c>
      <c r="B385" s="59" t="str">
        <f t="array" ref="B385">IFERROR(INDEX($A$11:$A$500, MATCH(0, COUNTIF($B$10:B384, $A$11:$A$500), 0)),"")</f>
        <v/>
      </c>
      <c r="C385" s="71" t="str">
        <f>IF(B385="","",COUNTIF('Incident Log'!$C$11:$C$500,B385))</f>
        <v/>
      </c>
      <c r="D385" s="71" t="str">
        <f>IF(B385="","",RANK(C385,$C$11:$C$500)+COUNTIF($C$11:C385,C385)-1)</f>
        <v/>
      </c>
      <c r="E385" s="71" t="str">
        <f t="shared" si="17"/>
        <v/>
      </c>
      <c r="F385" s="61" t="str">
        <f t="shared" si="15"/>
        <v/>
      </c>
      <c r="G385" s="73" t="str">
        <f t="shared" si="16"/>
        <v/>
      </c>
      <c r="H385" s="17"/>
    </row>
    <row r="386" spans="1:8" s="3" customFormat="1" x14ac:dyDescent="0.2">
      <c r="A386" s="60" t="str">
        <f>IF('Incident Log'!C386="","",'Incident Log'!C386)</f>
        <v/>
      </c>
      <c r="B386" s="59" t="str">
        <f t="array" ref="B386">IFERROR(INDEX($A$11:$A$500, MATCH(0, COUNTIF($B$10:B385, $A$11:$A$500), 0)),"")</f>
        <v/>
      </c>
      <c r="C386" s="71" t="str">
        <f>IF(B386="","",COUNTIF('Incident Log'!$C$11:$C$500,B386))</f>
        <v/>
      </c>
      <c r="D386" s="71" t="str">
        <f>IF(B386="","",RANK(C386,$C$11:$C$500)+COUNTIF($C$11:C386,C386)-1)</f>
        <v/>
      </c>
      <c r="E386" s="71" t="str">
        <f t="shared" si="17"/>
        <v/>
      </c>
      <c r="F386" s="61" t="str">
        <f t="shared" si="15"/>
        <v/>
      </c>
      <c r="G386" s="73" t="str">
        <f t="shared" si="16"/>
        <v/>
      </c>
      <c r="H386" s="17"/>
    </row>
    <row r="387" spans="1:8" s="3" customFormat="1" x14ac:dyDescent="0.2">
      <c r="A387" s="60" t="str">
        <f>IF('Incident Log'!C387="","",'Incident Log'!C387)</f>
        <v/>
      </c>
      <c r="B387" s="59" t="str">
        <f t="array" ref="B387">IFERROR(INDEX($A$11:$A$500, MATCH(0, COUNTIF($B$10:B386, $A$11:$A$500), 0)),"")</f>
        <v/>
      </c>
      <c r="C387" s="71" t="str">
        <f>IF(B387="","",COUNTIF('Incident Log'!$C$11:$C$500,B387))</f>
        <v/>
      </c>
      <c r="D387" s="71" t="str">
        <f>IF(B387="","",RANK(C387,$C$11:$C$500)+COUNTIF($C$11:C387,C387)-1)</f>
        <v/>
      </c>
      <c r="E387" s="71" t="str">
        <f t="shared" si="17"/>
        <v/>
      </c>
      <c r="F387" s="61" t="str">
        <f t="shared" si="15"/>
        <v/>
      </c>
      <c r="G387" s="73" t="str">
        <f t="shared" si="16"/>
        <v/>
      </c>
      <c r="H387" s="17"/>
    </row>
    <row r="388" spans="1:8" s="3" customFormat="1" x14ac:dyDescent="0.2">
      <c r="A388" s="60" t="str">
        <f>IF('Incident Log'!C388="","",'Incident Log'!C388)</f>
        <v/>
      </c>
      <c r="B388" s="59" t="str">
        <f t="array" ref="B388">IFERROR(INDEX($A$11:$A$500, MATCH(0, COUNTIF($B$10:B387, $A$11:$A$500), 0)),"")</f>
        <v/>
      </c>
      <c r="C388" s="71" t="str">
        <f>IF(B388="","",COUNTIF('Incident Log'!$C$11:$C$500,B388))</f>
        <v/>
      </c>
      <c r="D388" s="71" t="str">
        <f>IF(B388="","",RANK(C388,$C$11:$C$500)+COUNTIF($C$11:C388,C388)-1)</f>
        <v/>
      </c>
      <c r="E388" s="71" t="str">
        <f t="shared" si="17"/>
        <v/>
      </c>
      <c r="F388" s="61" t="str">
        <f t="shared" si="15"/>
        <v/>
      </c>
      <c r="G388" s="73" t="str">
        <f t="shared" si="16"/>
        <v/>
      </c>
      <c r="H388" s="17"/>
    </row>
    <row r="389" spans="1:8" s="3" customFormat="1" x14ac:dyDescent="0.2">
      <c r="A389" s="60" t="str">
        <f>IF('Incident Log'!C389="","",'Incident Log'!C389)</f>
        <v/>
      </c>
      <c r="B389" s="59" t="str">
        <f t="array" ref="B389">IFERROR(INDEX($A$11:$A$500, MATCH(0, COUNTIF($B$10:B388, $A$11:$A$500), 0)),"")</f>
        <v/>
      </c>
      <c r="C389" s="71" t="str">
        <f>IF(B389="","",COUNTIF('Incident Log'!$C$11:$C$500,B389))</f>
        <v/>
      </c>
      <c r="D389" s="71" t="str">
        <f>IF(B389="","",RANK(C389,$C$11:$C$500)+COUNTIF($C$11:C389,C389)-1)</f>
        <v/>
      </c>
      <c r="E389" s="71" t="str">
        <f t="shared" si="17"/>
        <v/>
      </c>
      <c r="F389" s="61" t="str">
        <f t="shared" si="15"/>
        <v/>
      </c>
      <c r="G389" s="73" t="str">
        <f t="shared" si="16"/>
        <v/>
      </c>
      <c r="H389" s="17"/>
    </row>
    <row r="390" spans="1:8" s="3" customFormat="1" x14ac:dyDescent="0.2">
      <c r="A390" s="60" t="str">
        <f>IF('Incident Log'!C390="","",'Incident Log'!C390)</f>
        <v/>
      </c>
      <c r="B390" s="59" t="str">
        <f t="array" ref="B390">IFERROR(INDEX($A$11:$A$500, MATCH(0, COUNTIF($B$10:B389, $A$11:$A$500), 0)),"")</f>
        <v/>
      </c>
      <c r="C390" s="71" t="str">
        <f>IF(B390="","",COUNTIF('Incident Log'!$C$11:$C$500,B390))</f>
        <v/>
      </c>
      <c r="D390" s="71" t="str">
        <f>IF(B390="","",RANK(C390,$C$11:$C$500)+COUNTIF($C$11:C390,C390)-1)</f>
        <v/>
      </c>
      <c r="E390" s="71" t="str">
        <f t="shared" si="17"/>
        <v/>
      </c>
      <c r="F390" s="61" t="str">
        <f t="shared" si="15"/>
        <v/>
      </c>
      <c r="G390" s="73" t="str">
        <f t="shared" si="16"/>
        <v/>
      </c>
      <c r="H390" s="17"/>
    </row>
    <row r="391" spans="1:8" s="3" customFormat="1" x14ac:dyDescent="0.2">
      <c r="A391" s="60" t="str">
        <f>IF('Incident Log'!C391="","",'Incident Log'!C391)</f>
        <v/>
      </c>
      <c r="B391" s="59" t="str">
        <f t="array" ref="B391">IFERROR(INDEX($A$11:$A$500, MATCH(0, COUNTIF($B$10:B390, $A$11:$A$500), 0)),"")</f>
        <v/>
      </c>
      <c r="C391" s="71" t="str">
        <f>IF(B391="","",COUNTIF('Incident Log'!$C$11:$C$500,B391))</f>
        <v/>
      </c>
      <c r="D391" s="71" t="str">
        <f>IF(B391="","",RANK(C391,$C$11:$C$500)+COUNTIF($C$11:C391,C391)-1)</f>
        <v/>
      </c>
      <c r="E391" s="71" t="str">
        <f t="shared" si="17"/>
        <v/>
      </c>
      <c r="F391" s="61" t="str">
        <f t="shared" si="15"/>
        <v/>
      </c>
      <c r="G391" s="73" t="str">
        <f t="shared" si="16"/>
        <v/>
      </c>
      <c r="H391" s="17"/>
    </row>
    <row r="392" spans="1:8" s="3" customFormat="1" x14ac:dyDescent="0.2">
      <c r="A392" s="60" t="str">
        <f>IF('Incident Log'!C392="","",'Incident Log'!C392)</f>
        <v/>
      </c>
      <c r="B392" s="59" t="str">
        <f t="array" ref="B392">IFERROR(INDEX($A$11:$A$500, MATCH(0, COUNTIF($B$10:B391, $A$11:$A$500), 0)),"")</f>
        <v/>
      </c>
      <c r="C392" s="71" t="str">
        <f>IF(B392="","",COUNTIF('Incident Log'!$C$11:$C$500,B392))</f>
        <v/>
      </c>
      <c r="D392" s="71" t="str">
        <f>IF(B392="","",RANK(C392,$C$11:$C$500)+COUNTIF($C$11:C392,C392)-1)</f>
        <v/>
      </c>
      <c r="E392" s="71" t="str">
        <f t="shared" si="17"/>
        <v/>
      </c>
      <c r="F392" s="61" t="str">
        <f t="shared" si="15"/>
        <v/>
      </c>
      <c r="G392" s="73" t="str">
        <f t="shared" si="16"/>
        <v/>
      </c>
      <c r="H392" s="17"/>
    </row>
    <row r="393" spans="1:8" s="3" customFormat="1" x14ac:dyDescent="0.2">
      <c r="A393" s="60" t="str">
        <f>IF('Incident Log'!C393="","",'Incident Log'!C393)</f>
        <v/>
      </c>
      <c r="B393" s="59" t="str">
        <f t="array" ref="B393">IFERROR(INDEX($A$11:$A$500, MATCH(0, COUNTIF($B$10:B392, $A$11:$A$500), 0)),"")</f>
        <v/>
      </c>
      <c r="C393" s="71" t="str">
        <f>IF(B393="","",COUNTIF('Incident Log'!$C$11:$C$500,B393))</f>
        <v/>
      </c>
      <c r="D393" s="71" t="str">
        <f>IF(B393="","",RANK(C393,$C$11:$C$500)+COUNTIF($C$11:C393,C393)-1)</f>
        <v/>
      </c>
      <c r="E393" s="71" t="str">
        <f t="shared" si="17"/>
        <v/>
      </c>
      <c r="F393" s="61" t="str">
        <f t="shared" si="15"/>
        <v/>
      </c>
      <c r="G393" s="73" t="str">
        <f t="shared" si="16"/>
        <v/>
      </c>
      <c r="H393" s="17"/>
    </row>
    <row r="394" spans="1:8" s="3" customFormat="1" x14ac:dyDescent="0.2">
      <c r="A394" s="60" t="str">
        <f>IF('Incident Log'!C394="","",'Incident Log'!C394)</f>
        <v/>
      </c>
      <c r="B394" s="59" t="str">
        <f t="array" ref="B394">IFERROR(INDEX($A$11:$A$500, MATCH(0, COUNTIF($B$10:B393, $A$11:$A$500), 0)),"")</f>
        <v/>
      </c>
      <c r="C394" s="71" t="str">
        <f>IF(B394="","",COUNTIF('Incident Log'!$C$11:$C$500,B394))</f>
        <v/>
      </c>
      <c r="D394" s="71" t="str">
        <f>IF(B394="","",RANK(C394,$C$11:$C$500)+COUNTIF($C$11:C394,C394)-1)</f>
        <v/>
      </c>
      <c r="E394" s="71" t="str">
        <f t="shared" si="17"/>
        <v/>
      </c>
      <c r="F394" s="61" t="str">
        <f t="shared" si="15"/>
        <v/>
      </c>
      <c r="G394" s="73" t="str">
        <f t="shared" si="16"/>
        <v/>
      </c>
      <c r="H394" s="17"/>
    </row>
    <row r="395" spans="1:8" s="3" customFormat="1" x14ac:dyDescent="0.2">
      <c r="A395" s="60" t="str">
        <f>IF('Incident Log'!C395="","",'Incident Log'!C395)</f>
        <v/>
      </c>
      <c r="B395" s="59" t="str">
        <f t="array" ref="B395">IFERROR(INDEX($A$11:$A$500, MATCH(0, COUNTIF($B$10:B394, $A$11:$A$500), 0)),"")</f>
        <v/>
      </c>
      <c r="C395" s="71" t="str">
        <f>IF(B395="","",COUNTIF('Incident Log'!$C$11:$C$500,B395))</f>
        <v/>
      </c>
      <c r="D395" s="71" t="str">
        <f>IF(B395="","",RANK(C395,$C$11:$C$500)+COUNTIF($C$11:C395,C395)-1)</f>
        <v/>
      </c>
      <c r="E395" s="71" t="str">
        <f t="shared" si="17"/>
        <v/>
      </c>
      <c r="F395" s="61" t="str">
        <f t="shared" si="15"/>
        <v/>
      </c>
      <c r="G395" s="73" t="str">
        <f t="shared" si="16"/>
        <v/>
      </c>
      <c r="H395" s="17"/>
    </row>
    <row r="396" spans="1:8" s="3" customFormat="1" x14ac:dyDescent="0.2">
      <c r="A396" s="60" t="str">
        <f>IF('Incident Log'!C396="","",'Incident Log'!C396)</f>
        <v/>
      </c>
      <c r="B396" s="59" t="str">
        <f t="array" ref="B396">IFERROR(INDEX($A$11:$A$500, MATCH(0, COUNTIF($B$10:B395, $A$11:$A$500), 0)),"")</f>
        <v/>
      </c>
      <c r="C396" s="71" t="str">
        <f>IF(B396="","",COUNTIF('Incident Log'!$C$11:$C$500,B396))</f>
        <v/>
      </c>
      <c r="D396" s="71" t="str">
        <f>IF(B396="","",RANK(C396,$C$11:$C$500)+COUNTIF($C$11:C396,C396)-1)</f>
        <v/>
      </c>
      <c r="E396" s="71" t="str">
        <f t="shared" si="17"/>
        <v/>
      </c>
      <c r="F396" s="61" t="str">
        <f t="shared" ref="F396:F459" si="18">IF(B396="","",INDEX($B$11:$B$500,MATCH(E396,$D$11:$D$500,0)))</f>
        <v/>
      </c>
      <c r="G396" s="73" t="str">
        <f t="shared" ref="G396:G459" si="19">IF(B396="","",VLOOKUP(F396,$B$11:$C$500,2,FALSE))</f>
        <v/>
      </c>
      <c r="H396" s="17"/>
    </row>
    <row r="397" spans="1:8" s="3" customFormat="1" x14ac:dyDescent="0.2">
      <c r="A397" s="60" t="str">
        <f>IF('Incident Log'!C397="","",'Incident Log'!C397)</f>
        <v/>
      </c>
      <c r="B397" s="59" t="str">
        <f t="array" ref="B397">IFERROR(INDEX($A$11:$A$500, MATCH(0, COUNTIF($B$10:B396, $A$11:$A$500), 0)),"")</f>
        <v/>
      </c>
      <c r="C397" s="71" t="str">
        <f>IF(B397="","",COUNTIF('Incident Log'!$C$11:$C$500,B397))</f>
        <v/>
      </c>
      <c r="D397" s="71" t="str">
        <f>IF(B397="","",RANK(C397,$C$11:$C$500)+COUNTIF($C$11:C397,C397)-1)</f>
        <v/>
      </c>
      <c r="E397" s="71" t="str">
        <f t="shared" si="17"/>
        <v/>
      </c>
      <c r="F397" s="61" t="str">
        <f t="shared" si="18"/>
        <v/>
      </c>
      <c r="G397" s="73" t="str">
        <f t="shared" si="19"/>
        <v/>
      </c>
      <c r="H397" s="17"/>
    </row>
    <row r="398" spans="1:8" s="3" customFormat="1" x14ac:dyDescent="0.2">
      <c r="A398" s="60" t="str">
        <f>IF('Incident Log'!C398="","",'Incident Log'!C398)</f>
        <v/>
      </c>
      <c r="B398" s="59" t="str">
        <f t="array" ref="B398">IFERROR(INDEX($A$11:$A$500, MATCH(0, COUNTIF($B$10:B397, $A$11:$A$500), 0)),"")</f>
        <v/>
      </c>
      <c r="C398" s="71" t="str">
        <f>IF(B398="","",COUNTIF('Incident Log'!$C$11:$C$500,B398))</f>
        <v/>
      </c>
      <c r="D398" s="71" t="str">
        <f>IF(B398="","",RANK(C398,$C$11:$C$500)+COUNTIF($C$11:C398,C398)-1)</f>
        <v/>
      </c>
      <c r="E398" s="71" t="str">
        <f t="shared" ref="E398:E461" si="20">IF(B398="","",1+E397)</f>
        <v/>
      </c>
      <c r="F398" s="61" t="str">
        <f t="shared" si="18"/>
        <v/>
      </c>
      <c r="G398" s="73" t="str">
        <f t="shared" si="19"/>
        <v/>
      </c>
      <c r="H398" s="17"/>
    </row>
    <row r="399" spans="1:8" s="3" customFormat="1" x14ac:dyDescent="0.2">
      <c r="A399" s="60" t="str">
        <f>IF('Incident Log'!C399="","",'Incident Log'!C399)</f>
        <v/>
      </c>
      <c r="B399" s="59" t="str">
        <f t="array" ref="B399">IFERROR(INDEX($A$11:$A$500, MATCH(0, COUNTIF($B$10:B398, $A$11:$A$500), 0)),"")</f>
        <v/>
      </c>
      <c r="C399" s="71" t="str">
        <f>IF(B399="","",COUNTIF('Incident Log'!$C$11:$C$500,B399))</f>
        <v/>
      </c>
      <c r="D399" s="71" t="str">
        <f>IF(B399="","",RANK(C399,$C$11:$C$500)+COUNTIF($C$11:C399,C399)-1)</f>
        <v/>
      </c>
      <c r="E399" s="71" t="str">
        <f t="shared" si="20"/>
        <v/>
      </c>
      <c r="F399" s="61" t="str">
        <f t="shared" si="18"/>
        <v/>
      </c>
      <c r="G399" s="73" t="str">
        <f t="shared" si="19"/>
        <v/>
      </c>
      <c r="H399" s="17"/>
    </row>
    <row r="400" spans="1:8" s="3" customFormat="1" x14ac:dyDescent="0.2">
      <c r="A400" s="60" t="str">
        <f>IF('Incident Log'!C400="","",'Incident Log'!C400)</f>
        <v/>
      </c>
      <c r="B400" s="59" t="str">
        <f t="array" ref="B400">IFERROR(INDEX($A$11:$A$500, MATCH(0, COUNTIF($B$10:B399, $A$11:$A$500), 0)),"")</f>
        <v/>
      </c>
      <c r="C400" s="71" t="str">
        <f>IF(B400="","",COUNTIF('Incident Log'!$C$11:$C$500,B400))</f>
        <v/>
      </c>
      <c r="D400" s="71" t="str">
        <f>IF(B400="","",RANK(C400,$C$11:$C$500)+COUNTIF($C$11:C400,C400)-1)</f>
        <v/>
      </c>
      <c r="E400" s="71" t="str">
        <f t="shared" si="20"/>
        <v/>
      </c>
      <c r="F400" s="61" t="str">
        <f t="shared" si="18"/>
        <v/>
      </c>
      <c r="G400" s="73" t="str">
        <f t="shared" si="19"/>
        <v/>
      </c>
      <c r="H400" s="17"/>
    </row>
    <row r="401" spans="1:8" s="3" customFormat="1" x14ac:dyDescent="0.2">
      <c r="A401" s="60" t="str">
        <f>IF('Incident Log'!C401="","",'Incident Log'!C401)</f>
        <v/>
      </c>
      <c r="B401" s="59" t="str">
        <f t="array" ref="B401">IFERROR(INDEX($A$11:$A$500, MATCH(0, COUNTIF($B$10:B400, $A$11:$A$500), 0)),"")</f>
        <v/>
      </c>
      <c r="C401" s="71" t="str">
        <f>IF(B401="","",COUNTIF('Incident Log'!$C$11:$C$500,B401))</f>
        <v/>
      </c>
      <c r="D401" s="71" t="str">
        <f>IF(B401="","",RANK(C401,$C$11:$C$500)+COUNTIF($C$11:C401,C401)-1)</f>
        <v/>
      </c>
      <c r="E401" s="71" t="str">
        <f t="shared" si="20"/>
        <v/>
      </c>
      <c r="F401" s="61" t="str">
        <f t="shared" si="18"/>
        <v/>
      </c>
      <c r="G401" s="73" t="str">
        <f t="shared" si="19"/>
        <v/>
      </c>
      <c r="H401" s="17"/>
    </row>
    <row r="402" spans="1:8" s="3" customFormat="1" x14ac:dyDescent="0.2">
      <c r="A402" s="60" t="str">
        <f>IF('Incident Log'!C402="","",'Incident Log'!C402)</f>
        <v/>
      </c>
      <c r="B402" s="59" t="str">
        <f t="array" ref="B402">IFERROR(INDEX($A$11:$A$500, MATCH(0, COUNTIF($B$10:B401, $A$11:$A$500), 0)),"")</f>
        <v/>
      </c>
      <c r="C402" s="71" t="str">
        <f>IF(B402="","",COUNTIF('Incident Log'!$C$11:$C$500,B402))</f>
        <v/>
      </c>
      <c r="D402" s="71" t="str">
        <f>IF(B402="","",RANK(C402,$C$11:$C$500)+COUNTIF($C$11:C402,C402)-1)</f>
        <v/>
      </c>
      <c r="E402" s="71" t="str">
        <f t="shared" si="20"/>
        <v/>
      </c>
      <c r="F402" s="61" t="str">
        <f t="shared" si="18"/>
        <v/>
      </c>
      <c r="G402" s="73" t="str">
        <f t="shared" si="19"/>
        <v/>
      </c>
      <c r="H402" s="17"/>
    </row>
    <row r="403" spans="1:8" s="3" customFormat="1" x14ac:dyDescent="0.2">
      <c r="A403" s="60" t="str">
        <f>IF('Incident Log'!C403="","",'Incident Log'!C403)</f>
        <v/>
      </c>
      <c r="B403" s="59" t="str">
        <f t="array" ref="B403">IFERROR(INDEX($A$11:$A$500, MATCH(0, COUNTIF($B$10:B402, $A$11:$A$500), 0)),"")</f>
        <v/>
      </c>
      <c r="C403" s="71" t="str">
        <f>IF(B403="","",COUNTIF('Incident Log'!$C$11:$C$500,B403))</f>
        <v/>
      </c>
      <c r="D403" s="71" t="str">
        <f>IF(B403="","",RANK(C403,$C$11:$C$500)+COUNTIF($C$11:C403,C403)-1)</f>
        <v/>
      </c>
      <c r="E403" s="71" t="str">
        <f t="shared" si="20"/>
        <v/>
      </c>
      <c r="F403" s="61" t="str">
        <f t="shared" si="18"/>
        <v/>
      </c>
      <c r="G403" s="73" t="str">
        <f t="shared" si="19"/>
        <v/>
      </c>
      <c r="H403" s="17"/>
    </row>
    <row r="404" spans="1:8" s="3" customFormat="1" x14ac:dyDescent="0.2">
      <c r="A404" s="60" t="str">
        <f>IF('Incident Log'!C404="","",'Incident Log'!C404)</f>
        <v/>
      </c>
      <c r="B404" s="59" t="str">
        <f t="array" ref="B404">IFERROR(INDEX($A$11:$A$500, MATCH(0, COUNTIF($B$10:B403, $A$11:$A$500), 0)),"")</f>
        <v/>
      </c>
      <c r="C404" s="71" t="str">
        <f>IF(B404="","",COUNTIF('Incident Log'!$C$11:$C$500,B404))</f>
        <v/>
      </c>
      <c r="D404" s="71" t="str">
        <f>IF(B404="","",RANK(C404,$C$11:$C$500)+COUNTIF($C$11:C404,C404)-1)</f>
        <v/>
      </c>
      <c r="E404" s="71" t="str">
        <f t="shared" si="20"/>
        <v/>
      </c>
      <c r="F404" s="61" t="str">
        <f t="shared" si="18"/>
        <v/>
      </c>
      <c r="G404" s="73" t="str">
        <f t="shared" si="19"/>
        <v/>
      </c>
      <c r="H404" s="17"/>
    </row>
    <row r="405" spans="1:8" s="3" customFormat="1" x14ac:dyDescent="0.2">
      <c r="A405" s="60" t="str">
        <f>IF('Incident Log'!C405="","",'Incident Log'!C405)</f>
        <v/>
      </c>
      <c r="B405" s="59" t="str">
        <f t="array" ref="B405">IFERROR(INDEX($A$11:$A$500, MATCH(0, COUNTIF($B$10:B404, $A$11:$A$500), 0)),"")</f>
        <v/>
      </c>
      <c r="C405" s="71" t="str">
        <f>IF(B405="","",COUNTIF('Incident Log'!$C$11:$C$500,B405))</f>
        <v/>
      </c>
      <c r="D405" s="71" t="str">
        <f>IF(B405="","",RANK(C405,$C$11:$C$500)+COUNTIF($C$11:C405,C405)-1)</f>
        <v/>
      </c>
      <c r="E405" s="71" t="str">
        <f t="shared" si="20"/>
        <v/>
      </c>
      <c r="F405" s="61" t="str">
        <f t="shared" si="18"/>
        <v/>
      </c>
      <c r="G405" s="73" t="str">
        <f t="shared" si="19"/>
        <v/>
      </c>
      <c r="H405" s="17"/>
    </row>
    <row r="406" spans="1:8" s="3" customFormat="1" x14ac:dyDescent="0.2">
      <c r="A406" s="60" t="str">
        <f>IF('Incident Log'!C406="","",'Incident Log'!C406)</f>
        <v/>
      </c>
      <c r="B406" s="59" t="str">
        <f t="array" ref="B406">IFERROR(INDEX($A$11:$A$500, MATCH(0, COUNTIF($B$10:B405, $A$11:$A$500), 0)),"")</f>
        <v/>
      </c>
      <c r="C406" s="71" t="str">
        <f>IF(B406="","",COUNTIF('Incident Log'!$C$11:$C$500,B406))</f>
        <v/>
      </c>
      <c r="D406" s="71" t="str">
        <f>IF(B406="","",RANK(C406,$C$11:$C$500)+COUNTIF($C$11:C406,C406)-1)</f>
        <v/>
      </c>
      <c r="E406" s="71" t="str">
        <f t="shared" si="20"/>
        <v/>
      </c>
      <c r="F406" s="61" t="str">
        <f t="shared" si="18"/>
        <v/>
      </c>
      <c r="G406" s="73" t="str">
        <f t="shared" si="19"/>
        <v/>
      </c>
      <c r="H406" s="17"/>
    </row>
    <row r="407" spans="1:8" s="3" customFormat="1" x14ac:dyDescent="0.2">
      <c r="A407" s="60" t="str">
        <f>IF('Incident Log'!C407="","",'Incident Log'!C407)</f>
        <v/>
      </c>
      <c r="B407" s="59" t="str">
        <f t="array" ref="B407">IFERROR(INDEX($A$11:$A$500, MATCH(0, COUNTIF($B$10:B406, $A$11:$A$500), 0)),"")</f>
        <v/>
      </c>
      <c r="C407" s="71" t="str">
        <f>IF(B407="","",COUNTIF('Incident Log'!$C$11:$C$500,B407))</f>
        <v/>
      </c>
      <c r="D407" s="71" t="str">
        <f>IF(B407="","",RANK(C407,$C$11:$C$500)+COUNTIF($C$11:C407,C407)-1)</f>
        <v/>
      </c>
      <c r="E407" s="71" t="str">
        <f t="shared" si="20"/>
        <v/>
      </c>
      <c r="F407" s="61" t="str">
        <f t="shared" si="18"/>
        <v/>
      </c>
      <c r="G407" s="73" t="str">
        <f t="shared" si="19"/>
        <v/>
      </c>
      <c r="H407" s="17"/>
    </row>
    <row r="408" spans="1:8" s="3" customFormat="1" x14ac:dyDescent="0.2">
      <c r="A408" s="60" t="str">
        <f>IF('Incident Log'!C408="","",'Incident Log'!C408)</f>
        <v/>
      </c>
      <c r="B408" s="59" t="str">
        <f t="array" ref="B408">IFERROR(INDEX($A$11:$A$500, MATCH(0, COUNTIF($B$10:B407, $A$11:$A$500), 0)),"")</f>
        <v/>
      </c>
      <c r="C408" s="71" t="str">
        <f>IF(B408="","",COUNTIF('Incident Log'!$C$11:$C$500,B408))</f>
        <v/>
      </c>
      <c r="D408" s="71" t="str">
        <f>IF(B408="","",RANK(C408,$C$11:$C$500)+COUNTIF($C$11:C408,C408)-1)</f>
        <v/>
      </c>
      <c r="E408" s="71" t="str">
        <f t="shared" si="20"/>
        <v/>
      </c>
      <c r="F408" s="61" t="str">
        <f t="shared" si="18"/>
        <v/>
      </c>
      <c r="G408" s="73" t="str">
        <f t="shared" si="19"/>
        <v/>
      </c>
      <c r="H408" s="17"/>
    </row>
    <row r="409" spans="1:8" s="3" customFormat="1" x14ac:dyDescent="0.2">
      <c r="A409" s="60" t="str">
        <f>IF('Incident Log'!C409="","",'Incident Log'!C409)</f>
        <v/>
      </c>
      <c r="B409" s="59" t="str">
        <f t="array" ref="B409">IFERROR(INDEX($A$11:$A$500, MATCH(0, COUNTIF($B$10:B408, $A$11:$A$500), 0)),"")</f>
        <v/>
      </c>
      <c r="C409" s="71" t="str">
        <f>IF(B409="","",COUNTIF('Incident Log'!$C$11:$C$500,B409))</f>
        <v/>
      </c>
      <c r="D409" s="71" t="str">
        <f>IF(B409="","",RANK(C409,$C$11:$C$500)+COUNTIF($C$11:C409,C409)-1)</f>
        <v/>
      </c>
      <c r="E409" s="71" t="str">
        <f t="shared" si="20"/>
        <v/>
      </c>
      <c r="F409" s="61" t="str">
        <f t="shared" si="18"/>
        <v/>
      </c>
      <c r="G409" s="73" t="str">
        <f t="shared" si="19"/>
        <v/>
      </c>
      <c r="H409" s="17"/>
    </row>
    <row r="410" spans="1:8" s="3" customFormat="1" x14ac:dyDescent="0.2">
      <c r="A410" s="60" t="str">
        <f>IF('Incident Log'!C410="","",'Incident Log'!C410)</f>
        <v/>
      </c>
      <c r="B410" s="59" t="str">
        <f t="array" ref="B410">IFERROR(INDEX($A$11:$A$500, MATCH(0, COUNTIF($B$10:B409, $A$11:$A$500), 0)),"")</f>
        <v/>
      </c>
      <c r="C410" s="71" t="str">
        <f>IF(B410="","",COUNTIF('Incident Log'!$C$11:$C$500,B410))</f>
        <v/>
      </c>
      <c r="D410" s="71" t="str">
        <f>IF(B410="","",RANK(C410,$C$11:$C$500)+COUNTIF($C$11:C410,C410)-1)</f>
        <v/>
      </c>
      <c r="E410" s="71" t="str">
        <f t="shared" si="20"/>
        <v/>
      </c>
      <c r="F410" s="61" t="str">
        <f t="shared" si="18"/>
        <v/>
      </c>
      <c r="G410" s="73" t="str">
        <f t="shared" si="19"/>
        <v/>
      </c>
      <c r="H410" s="17"/>
    </row>
    <row r="411" spans="1:8" s="3" customFormat="1" x14ac:dyDescent="0.2">
      <c r="A411" s="60" t="str">
        <f>IF('Incident Log'!C411="","",'Incident Log'!C411)</f>
        <v/>
      </c>
      <c r="B411" s="59" t="str">
        <f t="array" ref="B411">IFERROR(INDEX($A$11:$A$500, MATCH(0, COUNTIF($B$10:B410, $A$11:$A$500), 0)),"")</f>
        <v/>
      </c>
      <c r="C411" s="71" t="str">
        <f>IF(B411="","",COUNTIF('Incident Log'!$C$11:$C$500,B411))</f>
        <v/>
      </c>
      <c r="D411" s="71" t="str">
        <f>IF(B411="","",RANK(C411,$C$11:$C$500)+COUNTIF($C$11:C411,C411)-1)</f>
        <v/>
      </c>
      <c r="E411" s="71" t="str">
        <f t="shared" si="20"/>
        <v/>
      </c>
      <c r="F411" s="61" t="str">
        <f t="shared" si="18"/>
        <v/>
      </c>
      <c r="G411" s="73" t="str">
        <f t="shared" si="19"/>
        <v/>
      </c>
      <c r="H411" s="17"/>
    </row>
    <row r="412" spans="1:8" s="3" customFormat="1" x14ac:dyDescent="0.2">
      <c r="A412" s="60" t="str">
        <f>IF('Incident Log'!C412="","",'Incident Log'!C412)</f>
        <v/>
      </c>
      <c r="B412" s="59" t="str">
        <f t="array" ref="B412">IFERROR(INDEX($A$11:$A$500, MATCH(0, COUNTIF($B$10:B411, $A$11:$A$500), 0)),"")</f>
        <v/>
      </c>
      <c r="C412" s="71" t="str">
        <f>IF(B412="","",COUNTIF('Incident Log'!$C$11:$C$500,B412))</f>
        <v/>
      </c>
      <c r="D412" s="71" t="str">
        <f>IF(B412="","",RANK(C412,$C$11:$C$500)+COUNTIF($C$11:C412,C412)-1)</f>
        <v/>
      </c>
      <c r="E412" s="71" t="str">
        <f t="shared" si="20"/>
        <v/>
      </c>
      <c r="F412" s="61" t="str">
        <f t="shared" si="18"/>
        <v/>
      </c>
      <c r="G412" s="73" t="str">
        <f t="shared" si="19"/>
        <v/>
      </c>
      <c r="H412" s="17"/>
    </row>
    <row r="413" spans="1:8" s="3" customFormat="1" x14ac:dyDescent="0.2">
      <c r="A413" s="60" t="str">
        <f>IF('Incident Log'!C413="","",'Incident Log'!C413)</f>
        <v/>
      </c>
      <c r="B413" s="59" t="str">
        <f t="array" ref="B413">IFERROR(INDEX($A$11:$A$500, MATCH(0, COUNTIF($B$10:B412, $A$11:$A$500), 0)),"")</f>
        <v/>
      </c>
      <c r="C413" s="71" t="str">
        <f>IF(B413="","",COUNTIF('Incident Log'!$C$11:$C$500,B413))</f>
        <v/>
      </c>
      <c r="D413" s="71" t="str">
        <f>IF(B413="","",RANK(C413,$C$11:$C$500)+COUNTIF($C$11:C413,C413)-1)</f>
        <v/>
      </c>
      <c r="E413" s="71" t="str">
        <f t="shared" si="20"/>
        <v/>
      </c>
      <c r="F413" s="61" t="str">
        <f t="shared" si="18"/>
        <v/>
      </c>
      <c r="G413" s="73" t="str">
        <f t="shared" si="19"/>
        <v/>
      </c>
      <c r="H413" s="17"/>
    </row>
    <row r="414" spans="1:8" s="3" customFormat="1" x14ac:dyDescent="0.2">
      <c r="A414" s="60" t="str">
        <f>IF('Incident Log'!C414="","",'Incident Log'!C414)</f>
        <v/>
      </c>
      <c r="B414" s="59" t="str">
        <f t="array" ref="B414">IFERROR(INDEX($A$11:$A$500, MATCH(0, COUNTIF($B$10:B413, $A$11:$A$500), 0)),"")</f>
        <v/>
      </c>
      <c r="C414" s="71" t="str">
        <f>IF(B414="","",COUNTIF('Incident Log'!$C$11:$C$500,B414))</f>
        <v/>
      </c>
      <c r="D414" s="71" t="str">
        <f>IF(B414="","",RANK(C414,$C$11:$C$500)+COUNTIF($C$11:C414,C414)-1)</f>
        <v/>
      </c>
      <c r="E414" s="71" t="str">
        <f t="shared" si="20"/>
        <v/>
      </c>
      <c r="F414" s="61" t="str">
        <f t="shared" si="18"/>
        <v/>
      </c>
      <c r="G414" s="73" t="str">
        <f t="shared" si="19"/>
        <v/>
      </c>
      <c r="H414" s="17"/>
    </row>
    <row r="415" spans="1:8" s="3" customFormat="1" x14ac:dyDescent="0.2">
      <c r="A415" s="60" t="str">
        <f>IF('Incident Log'!C415="","",'Incident Log'!C415)</f>
        <v/>
      </c>
      <c r="B415" s="59" t="str">
        <f t="array" ref="B415">IFERROR(INDEX($A$11:$A$500, MATCH(0, COUNTIF($B$10:B414, $A$11:$A$500), 0)),"")</f>
        <v/>
      </c>
      <c r="C415" s="71" t="str">
        <f>IF(B415="","",COUNTIF('Incident Log'!$C$11:$C$500,B415))</f>
        <v/>
      </c>
      <c r="D415" s="71" t="str">
        <f>IF(B415="","",RANK(C415,$C$11:$C$500)+COUNTIF($C$11:C415,C415)-1)</f>
        <v/>
      </c>
      <c r="E415" s="71" t="str">
        <f t="shared" si="20"/>
        <v/>
      </c>
      <c r="F415" s="61" t="str">
        <f t="shared" si="18"/>
        <v/>
      </c>
      <c r="G415" s="73" t="str">
        <f t="shared" si="19"/>
        <v/>
      </c>
      <c r="H415" s="17"/>
    </row>
    <row r="416" spans="1:8" s="3" customFormat="1" x14ac:dyDescent="0.2">
      <c r="A416" s="60" t="str">
        <f>IF('Incident Log'!C416="","",'Incident Log'!C416)</f>
        <v/>
      </c>
      <c r="B416" s="59" t="str">
        <f t="array" ref="B416">IFERROR(INDEX($A$11:$A$500, MATCH(0, COUNTIF($B$10:B415, $A$11:$A$500), 0)),"")</f>
        <v/>
      </c>
      <c r="C416" s="71" t="str">
        <f>IF(B416="","",COUNTIF('Incident Log'!$C$11:$C$500,B416))</f>
        <v/>
      </c>
      <c r="D416" s="71" t="str">
        <f>IF(B416="","",RANK(C416,$C$11:$C$500)+COUNTIF($C$11:C416,C416)-1)</f>
        <v/>
      </c>
      <c r="E416" s="71" t="str">
        <f t="shared" si="20"/>
        <v/>
      </c>
      <c r="F416" s="61" t="str">
        <f t="shared" si="18"/>
        <v/>
      </c>
      <c r="G416" s="73" t="str">
        <f t="shared" si="19"/>
        <v/>
      </c>
      <c r="H416" s="17"/>
    </row>
    <row r="417" spans="1:8" s="3" customFormat="1" x14ac:dyDescent="0.2">
      <c r="A417" s="60" t="str">
        <f>IF('Incident Log'!C417="","",'Incident Log'!C417)</f>
        <v/>
      </c>
      <c r="B417" s="59" t="str">
        <f t="array" ref="B417">IFERROR(INDEX($A$11:$A$500, MATCH(0, COUNTIF($B$10:B416, $A$11:$A$500), 0)),"")</f>
        <v/>
      </c>
      <c r="C417" s="71" t="str">
        <f>IF(B417="","",COUNTIF('Incident Log'!$C$11:$C$500,B417))</f>
        <v/>
      </c>
      <c r="D417" s="71" t="str">
        <f>IF(B417="","",RANK(C417,$C$11:$C$500)+COUNTIF($C$11:C417,C417)-1)</f>
        <v/>
      </c>
      <c r="E417" s="71" t="str">
        <f t="shared" si="20"/>
        <v/>
      </c>
      <c r="F417" s="61" t="str">
        <f t="shared" si="18"/>
        <v/>
      </c>
      <c r="G417" s="73" t="str">
        <f t="shared" si="19"/>
        <v/>
      </c>
      <c r="H417" s="17"/>
    </row>
    <row r="418" spans="1:8" s="3" customFormat="1" x14ac:dyDescent="0.2">
      <c r="A418" s="60" t="str">
        <f>IF('Incident Log'!C418="","",'Incident Log'!C418)</f>
        <v/>
      </c>
      <c r="B418" s="59" t="str">
        <f t="array" ref="B418">IFERROR(INDEX($A$11:$A$500, MATCH(0, COUNTIF($B$10:B417, $A$11:$A$500), 0)),"")</f>
        <v/>
      </c>
      <c r="C418" s="71" t="str">
        <f>IF(B418="","",COUNTIF('Incident Log'!$C$11:$C$500,B418))</f>
        <v/>
      </c>
      <c r="D418" s="71" t="str">
        <f>IF(B418="","",RANK(C418,$C$11:$C$500)+COUNTIF($C$11:C418,C418)-1)</f>
        <v/>
      </c>
      <c r="E418" s="71" t="str">
        <f t="shared" si="20"/>
        <v/>
      </c>
      <c r="F418" s="61" t="str">
        <f t="shared" si="18"/>
        <v/>
      </c>
      <c r="G418" s="73" t="str">
        <f t="shared" si="19"/>
        <v/>
      </c>
      <c r="H418" s="17"/>
    </row>
    <row r="419" spans="1:8" s="3" customFormat="1" x14ac:dyDescent="0.2">
      <c r="A419" s="60" t="str">
        <f>IF('Incident Log'!C419="","",'Incident Log'!C419)</f>
        <v/>
      </c>
      <c r="B419" s="59" t="str">
        <f t="array" ref="B419">IFERROR(INDEX($A$11:$A$500, MATCH(0, COUNTIF($B$10:B418, $A$11:$A$500), 0)),"")</f>
        <v/>
      </c>
      <c r="C419" s="71" t="str">
        <f>IF(B419="","",COUNTIF('Incident Log'!$C$11:$C$500,B419))</f>
        <v/>
      </c>
      <c r="D419" s="71" t="str">
        <f>IF(B419="","",RANK(C419,$C$11:$C$500)+COUNTIF($C$11:C419,C419)-1)</f>
        <v/>
      </c>
      <c r="E419" s="71" t="str">
        <f t="shared" si="20"/>
        <v/>
      </c>
      <c r="F419" s="61" t="str">
        <f t="shared" si="18"/>
        <v/>
      </c>
      <c r="G419" s="73" t="str">
        <f t="shared" si="19"/>
        <v/>
      </c>
      <c r="H419" s="17"/>
    </row>
    <row r="420" spans="1:8" s="3" customFormat="1" x14ac:dyDescent="0.2">
      <c r="A420" s="60" t="str">
        <f>IF('Incident Log'!C420="","",'Incident Log'!C420)</f>
        <v/>
      </c>
      <c r="B420" s="59" t="str">
        <f t="array" ref="B420">IFERROR(INDEX($A$11:$A$500, MATCH(0, COUNTIF($B$10:B419, $A$11:$A$500), 0)),"")</f>
        <v/>
      </c>
      <c r="C420" s="71" t="str">
        <f>IF(B420="","",COUNTIF('Incident Log'!$C$11:$C$500,B420))</f>
        <v/>
      </c>
      <c r="D420" s="71" t="str">
        <f>IF(B420="","",RANK(C420,$C$11:$C$500)+COUNTIF($C$11:C420,C420)-1)</f>
        <v/>
      </c>
      <c r="E420" s="71" t="str">
        <f t="shared" si="20"/>
        <v/>
      </c>
      <c r="F420" s="61" t="str">
        <f t="shared" si="18"/>
        <v/>
      </c>
      <c r="G420" s="73" t="str">
        <f t="shared" si="19"/>
        <v/>
      </c>
      <c r="H420" s="17"/>
    </row>
    <row r="421" spans="1:8" s="3" customFormat="1" x14ac:dyDescent="0.2">
      <c r="A421" s="60" t="str">
        <f>IF('Incident Log'!C421="","",'Incident Log'!C421)</f>
        <v/>
      </c>
      <c r="B421" s="59" t="str">
        <f t="array" ref="B421">IFERROR(INDEX($A$11:$A$500, MATCH(0, COUNTIF($B$10:B420, $A$11:$A$500), 0)),"")</f>
        <v/>
      </c>
      <c r="C421" s="71" t="str">
        <f>IF(B421="","",COUNTIF('Incident Log'!$C$11:$C$500,B421))</f>
        <v/>
      </c>
      <c r="D421" s="71" t="str">
        <f>IF(B421="","",RANK(C421,$C$11:$C$500)+COUNTIF($C$11:C421,C421)-1)</f>
        <v/>
      </c>
      <c r="E421" s="71" t="str">
        <f t="shared" si="20"/>
        <v/>
      </c>
      <c r="F421" s="61" t="str">
        <f t="shared" si="18"/>
        <v/>
      </c>
      <c r="G421" s="73" t="str">
        <f t="shared" si="19"/>
        <v/>
      </c>
      <c r="H421" s="17"/>
    </row>
    <row r="422" spans="1:8" s="3" customFormat="1" x14ac:dyDescent="0.2">
      <c r="A422" s="60" t="str">
        <f>IF('Incident Log'!C422="","",'Incident Log'!C422)</f>
        <v/>
      </c>
      <c r="B422" s="59" t="str">
        <f t="array" ref="B422">IFERROR(INDEX($A$11:$A$500, MATCH(0, COUNTIF($B$10:B421, $A$11:$A$500), 0)),"")</f>
        <v/>
      </c>
      <c r="C422" s="71" t="str">
        <f>IF(B422="","",COUNTIF('Incident Log'!$C$11:$C$500,B422))</f>
        <v/>
      </c>
      <c r="D422" s="71" t="str">
        <f>IF(B422="","",RANK(C422,$C$11:$C$500)+COUNTIF($C$11:C422,C422)-1)</f>
        <v/>
      </c>
      <c r="E422" s="71" t="str">
        <f t="shared" si="20"/>
        <v/>
      </c>
      <c r="F422" s="61" t="str">
        <f t="shared" si="18"/>
        <v/>
      </c>
      <c r="G422" s="73" t="str">
        <f t="shared" si="19"/>
        <v/>
      </c>
      <c r="H422" s="17"/>
    </row>
    <row r="423" spans="1:8" s="3" customFormat="1" x14ac:dyDescent="0.2">
      <c r="A423" s="60" t="str">
        <f>IF('Incident Log'!C423="","",'Incident Log'!C423)</f>
        <v/>
      </c>
      <c r="B423" s="59" t="str">
        <f t="array" ref="B423">IFERROR(INDEX($A$11:$A$500, MATCH(0, COUNTIF($B$10:B422, $A$11:$A$500), 0)),"")</f>
        <v/>
      </c>
      <c r="C423" s="71" t="str">
        <f>IF(B423="","",COUNTIF('Incident Log'!$C$11:$C$500,B423))</f>
        <v/>
      </c>
      <c r="D423" s="71" t="str">
        <f>IF(B423="","",RANK(C423,$C$11:$C$500)+COUNTIF($C$11:C423,C423)-1)</f>
        <v/>
      </c>
      <c r="E423" s="71" t="str">
        <f t="shared" si="20"/>
        <v/>
      </c>
      <c r="F423" s="61" t="str">
        <f t="shared" si="18"/>
        <v/>
      </c>
      <c r="G423" s="73" t="str">
        <f t="shared" si="19"/>
        <v/>
      </c>
      <c r="H423" s="17"/>
    </row>
    <row r="424" spans="1:8" s="3" customFormat="1" x14ac:dyDescent="0.2">
      <c r="A424" s="60" t="str">
        <f>IF('Incident Log'!C424="","",'Incident Log'!C424)</f>
        <v/>
      </c>
      <c r="B424" s="59" t="str">
        <f t="array" ref="B424">IFERROR(INDEX($A$11:$A$500, MATCH(0, COUNTIF($B$10:B423, $A$11:$A$500), 0)),"")</f>
        <v/>
      </c>
      <c r="C424" s="71" t="str">
        <f>IF(B424="","",COUNTIF('Incident Log'!$C$11:$C$500,B424))</f>
        <v/>
      </c>
      <c r="D424" s="71" t="str">
        <f>IF(B424="","",RANK(C424,$C$11:$C$500)+COUNTIF($C$11:C424,C424)-1)</f>
        <v/>
      </c>
      <c r="E424" s="71" t="str">
        <f t="shared" si="20"/>
        <v/>
      </c>
      <c r="F424" s="61" t="str">
        <f t="shared" si="18"/>
        <v/>
      </c>
      <c r="G424" s="73" t="str">
        <f t="shared" si="19"/>
        <v/>
      </c>
      <c r="H424" s="17"/>
    </row>
    <row r="425" spans="1:8" s="3" customFormat="1" x14ac:dyDescent="0.2">
      <c r="A425" s="60" t="str">
        <f>IF('Incident Log'!C425="","",'Incident Log'!C425)</f>
        <v/>
      </c>
      <c r="B425" s="59" t="str">
        <f t="array" ref="B425">IFERROR(INDEX($A$11:$A$500, MATCH(0, COUNTIF($B$10:B424, $A$11:$A$500), 0)),"")</f>
        <v/>
      </c>
      <c r="C425" s="71" t="str">
        <f>IF(B425="","",COUNTIF('Incident Log'!$C$11:$C$500,B425))</f>
        <v/>
      </c>
      <c r="D425" s="71" t="str">
        <f>IF(B425="","",RANK(C425,$C$11:$C$500)+COUNTIF($C$11:C425,C425)-1)</f>
        <v/>
      </c>
      <c r="E425" s="71" t="str">
        <f t="shared" si="20"/>
        <v/>
      </c>
      <c r="F425" s="61" t="str">
        <f t="shared" si="18"/>
        <v/>
      </c>
      <c r="G425" s="73" t="str">
        <f t="shared" si="19"/>
        <v/>
      </c>
      <c r="H425" s="17"/>
    </row>
    <row r="426" spans="1:8" s="3" customFormat="1" x14ac:dyDescent="0.2">
      <c r="A426" s="60" t="str">
        <f>IF('Incident Log'!C426="","",'Incident Log'!C426)</f>
        <v/>
      </c>
      <c r="B426" s="59" t="str">
        <f t="array" ref="B426">IFERROR(INDEX($A$11:$A$500, MATCH(0, COUNTIF($B$10:B425, $A$11:$A$500), 0)),"")</f>
        <v/>
      </c>
      <c r="C426" s="71" t="str">
        <f>IF(B426="","",COUNTIF('Incident Log'!$C$11:$C$500,B426))</f>
        <v/>
      </c>
      <c r="D426" s="71" t="str">
        <f>IF(B426="","",RANK(C426,$C$11:$C$500)+COUNTIF($C$11:C426,C426)-1)</f>
        <v/>
      </c>
      <c r="E426" s="71" t="str">
        <f t="shared" si="20"/>
        <v/>
      </c>
      <c r="F426" s="61" t="str">
        <f t="shared" si="18"/>
        <v/>
      </c>
      <c r="G426" s="73" t="str">
        <f t="shared" si="19"/>
        <v/>
      </c>
      <c r="H426" s="17"/>
    </row>
    <row r="427" spans="1:8" s="3" customFormat="1" x14ac:dyDescent="0.2">
      <c r="A427" s="60" t="str">
        <f>IF('Incident Log'!C427="","",'Incident Log'!C427)</f>
        <v/>
      </c>
      <c r="B427" s="59" t="str">
        <f t="array" ref="B427">IFERROR(INDEX($A$11:$A$500, MATCH(0, COUNTIF($B$10:B426, $A$11:$A$500), 0)),"")</f>
        <v/>
      </c>
      <c r="C427" s="71" t="str">
        <f>IF(B427="","",COUNTIF('Incident Log'!$C$11:$C$500,B427))</f>
        <v/>
      </c>
      <c r="D427" s="71" t="str">
        <f>IF(B427="","",RANK(C427,$C$11:$C$500)+COUNTIF($C$11:C427,C427)-1)</f>
        <v/>
      </c>
      <c r="E427" s="71" t="str">
        <f t="shared" si="20"/>
        <v/>
      </c>
      <c r="F427" s="61" t="str">
        <f t="shared" si="18"/>
        <v/>
      </c>
      <c r="G427" s="73" t="str">
        <f t="shared" si="19"/>
        <v/>
      </c>
      <c r="H427" s="17"/>
    </row>
    <row r="428" spans="1:8" s="3" customFormat="1" x14ac:dyDescent="0.2">
      <c r="A428" s="60" t="str">
        <f>IF('Incident Log'!C428="","",'Incident Log'!C428)</f>
        <v/>
      </c>
      <c r="B428" s="59" t="str">
        <f t="array" ref="B428">IFERROR(INDEX($A$11:$A$500, MATCH(0, COUNTIF($B$10:B427, $A$11:$A$500), 0)),"")</f>
        <v/>
      </c>
      <c r="C428" s="71" t="str">
        <f>IF(B428="","",COUNTIF('Incident Log'!$C$11:$C$500,B428))</f>
        <v/>
      </c>
      <c r="D428" s="71" t="str">
        <f>IF(B428="","",RANK(C428,$C$11:$C$500)+COUNTIF($C$11:C428,C428)-1)</f>
        <v/>
      </c>
      <c r="E428" s="71" t="str">
        <f t="shared" si="20"/>
        <v/>
      </c>
      <c r="F428" s="61" t="str">
        <f t="shared" si="18"/>
        <v/>
      </c>
      <c r="G428" s="73" t="str">
        <f t="shared" si="19"/>
        <v/>
      </c>
      <c r="H428" s="17"/>
    </row>
    <row r="429" spans="1:8" s="3" customFormat="1" x14ac:dyDescent="0.2">
      <c r="A429" s="60" t="str">
        <f>IF('Incident Log'!C429="","",'Incident Log'!C429)</f>
        <v/>
      </c>
      <c r="B429" s="59" t="str">
        <f t="array" ref="B429">IFERROR(INDEX($A$11:$A$500, MATCH(0, COUNTIF($B$10:B428, $A$11:$A$500), 0)),"")</f>
        <v/>
      </c>
      <c r="C429" s="71" t="str">
        <f>IF(B429="","",COUNTIF('Incident Log'!$C$11:$C$500,B429))</f>
        <v/>
      </c>
      <c r="D429" s="71" t="str">
        <f>IF(B429="","",RANK(C429,$C$11:$C$500)+COUNTIF($C$11:C429,C429)-1)</f>
        <v/>
      </c>
      <c r="E429" s="71" t="str">
        <f t="shared" si="20"/>
        <v/>
      </c>
      <c r="F429" s="61" t="str">
        <f t="shared" si="18"/>
        <v/>
      </c>
      <c r="G429" s="73" t="str">
        <f t="shared" si="19"/>
        <v/>
      </c>
      <c r="H429" s="17"/>
    </row>
    <row r="430" spans="1:8" s="3" customFormat="1" x14ac:dyDescent="0.2">
      <c r="A430" s="60" t="str">
        <f>IF('Incident Log'!C430="","",'Incident Log'!C430)</f>
        <v/>
      </c>
      <c r="B430" s="59" t="str">
        <f t="array" ref="B430">IFERROR(INDEX($A$11:$A$500, MATCH(0, COUNTIF($B$10:B429, $A$11:$A$500), 0)),"")</f>
        <v/>
      </c>
      <c r="C430" s="71" t="str">
        <f>IF(B430="","",COUNTIF('Incident Log'!$C$11:$C$500,B430))</f>
        <v/>
      </c>
      <c r="D430" s="71" t="str">
        <f>IF(B430="","",RANK(C430,$C$11:$C$500)+COUNTIF($C$11:C430,C430)-1)</f>
        <v/>
      </c>
      <c r="E430" s="71" t="str">
        <f t="shared" si="20"/>
        <v/>
      </c>
      <c r="F430" s="61" t="str">
        <f t="shared" si="18"/>
        <v/>
      </c>
      <c r="G430" s="73" t="str">
        <f t="shared" si="19"/>
        <v/>
      </c>
      <c r="H430" s="17"/>
    </row>
    <row r="431" spans="1:8" s="3" customFormat="1" x14ac:dyDescent="0.2">
      <c r="A431" s="60" t="str">
        <f>IF('Incident Log'!C431="","",'Incident Log'!C431)</f>
        <v/>
      </c>
      <c r="B431" s="59" t="str">
        <f t="array" ref="B431">IFERROR(INDEX($A$11:$A$500, MATCH(0, COUNTIF($B$10:B430, $A$11:$A$500), 0)),"")</f>
        <v/>
      </c>
      <c r="C431" s="71" t="str">
        <f>IF(B431="","",COUNTIF('Incident Log'!$C$11:$C$500,B431))</f>
        <v/>
      </c>
      <c r="D431" s="71" t="str">
        <f>IF(B431="","",RANK(C431,$C$11:$C$500)+COUNTIF($C$11:C431,C431)-1)</f>
        <v/>
      </c>
      <c r="E431" s="71" t="str">
        <f t="shared" si="20"/>
        <v/>
      </c>
      <c r="F431" s="61" t="str">
        <f t="shared" si="18"/>
        <v/>
      </c>
      <c r="G431" s="73" t="str">
        <f t="shared" si="19"/>
        <v/>
      </c>
      <c r="H431" s="17"/>
    </row>
    <row r="432" spans="1:8" s="3" customFormat="1" x14ac:dyDescent="0.2">
      <c r="A432" s="60" t="str">
        <f>IF('Incident Log'!C432="","",'Incident Log'!C432)</f>
        <v/>
      </c>
      <c r="B432" s="59" t="str">
        <f t="array" ref="B432">IFERROR(INDEX($A$11:$A$500, MATCH(0, COUNTIF($B$10:B431, $A$11:$A$500), 0)),"")</f>
        <v/>
      </c>
      <c r="C432" s="71" t="str">
        <f>IF(B432="","",COUNTIF('Incident Log'!$C$11:$C$500,B432))</f>
        <v/>
      </c>
      <c r="D432" s="71" t="str">
        <f>IF(B432="","",RANK(C432,$C$11:$C$500)+COUNTIF($C$11:C432,C432)-1)</f>
        <v/>
      </c>
      <c r="E432" s="71" t="str">
        <f t="shared" si="20"/>
        <v/>
      </c>
      <c r="F432" s="61" t="str">
        <f t="shared" si="18"/>
        <v/>
      </c>
      <c r="G432" s="73" t="str">
        <f t="shared" si="19"/>
        <v/>
      </c>
      <c r="H432" s="17"/>
    </row>
    <row r="433" spans="1:8" s="3" customFormat="1" x14ac:dyDescent="0.2">
      <c r="A433" s="60" t="str">
        <f>IF('Incident Log'!C433="","",'Incident Log'!C433)</f>
        <v/>
      </c>
      <c r="B433" s="59" t="str">
        <f t="array" ref="B433">IFERROR(INDEX($A$11:$A$500, MATCH(0, COUNTIF($B$10:B432, $A$11:$A$500), 0)),"")</f>
        <v/>
      </c>
      <c r="C433" s="71" t="str">
        <f>IF(B433="","",COUNTIF('Incident Log'!$C$11:$C$500,B433))</f>
        <v/>
      </c>
      <c r="D433" s="71" t="str">
        <f>IF(B433="","",RANK(C433,$C$11:$C$500)+COUNTIF($C$11:C433,C433)-1)</f>
        <v/>
      </c>
      <c r="E433" s="71" t="str">
        <f t="shared" si="20"/>
        <v/>
      </c>
      <c r="F433" s="61" t="str">
        <f t="shared" si="18"/>
        <v/>
      </c>
      <c r="G433" s="73" t="str">
        <f t="shared" si="19"/>
        <v/>
      </c>
      <c r="H433" s="17"/>
    </row>
    <row r="434" spans="1:8" s="3" customFormat="1" x14ac:dyDescent="0.2">
      <c r="A434" s="60" t="str">
        <f>IF('Incident Log'!C434="","",'Incident Log'!C434)</f>
        <v/>
      </c>
      <c r="B434" s="59" t="str">
        <f t="array" ref="B434">IFERROR(INDEX($A$11:$A$500, MATCH(0, COUNTIF($B$10:B433, $A$11:$A$500), 0)),"")</f>
        <v/>
      </c>
      <c r="C434" s="71" t="str">
        <f>IF(B434="","",COUNTIF('Incident Log'!$C$11:$C$500,B434))</f>
        <v/>
      </c>
      <c r="D434" s="71" t="str">
        <f>IF(B434="","",RANK(C434,$C$11:$C$500)+COUNTIF($C$11:C434,C434)-1)</f>
        <v/>
      </c>
      <c r="E434" s="71" t="str">
        <f t="shared" si="20"/>
        <v/>
      </c>
      <c r="F434" s="61" t="str">
        <f t="shared" si="18"/>
        <v/>
      </c>
      <c r="G434" s="73" t="str">
        <f t="shared" si="19"/>
        <v/>
      </c>
      <c r="H434" s="17"/>
    </row>
    <row r="435" spans="1:8" s="3" customFormat="1" x14ac:dyDescent="0.2">
      <c r="A435" s="60" t="str">
        <f>IF('Incident Log'!C435="","",'Incident Log'!C435)</f>
        <v/>
      </c>
      <c r="B435" s="59" t="str">
        <f t="array" ref="B435">IFERROR(INDEX($A$11:$A$500, MATCH(0, COUNTIF($B$10:B434, $A$11:$A$500), 0)),"")</f>
        <v/>
      </c>
      <c r="C435" s="71" t="str">
        <f>IF(B435="","",COUNTIF('Incident Log'!$C$11:$C$500,B435))</f>
        <v/>
      </c>
      <c r="D435" s="71" t="str">
        <f>IF(B435="","",RANK(C435,$C$11:$C$500)+COUNTIF($C$11:C435,C435)-1)</f>
        <v/>
      </c>
      <c r="E435" s="71" t="str">
        <f t="shared" si="20"/>
        <v/>
      </c>
      <c r="F435" s="61" t="str">
        <f t="shared" si="18"/>
        <v/>
      </c>
      <c r="G435" s="73" t="str">
        <f t="shared" si="19"/>
        <v/>
      </c>
      <c r="H435" s="17"/>
    </row>
    <row r="436" spans="1:8" s="3" customFormat="1" x14ac:dyDescent="0.2">
      <c r="A436" s="60" t="str">
        <f>IF('Incident Log'!C436="","",'Incident Log'!C436)</f>
        <v/>
      </c>
      <c r="B436" s="59" t="str">
        <f t="array" ref="B436">IFERROR(INDEX($A$11:$A$500, MATCH(0, COUNTIF($B$10:B435, $A$11:$A$500), 0)),"")</f>
        <v/>
      </c>
      <c r="C436" s="71" t="str">
        <f>IF(B436="","",COUNTIF('Incident Log'!$C$11:$C$500,B436))</f>
        <v/>
      </c>
      <c r="D436" s="71" t="str">
        <f>IF(B436="","",RANK(C436,$C$11:$C$500)+COUNTIF($C$11:C436,C436)-1)</f>
        <v/>
      </c>
      <c r="E436" s="71" t="str">
        <f t="shared" si="20"/>
        <v/>
      </c>
      <c r="F436" s="61" t="str">
        <f t="shared" si="18"/>
        <v/>
      </c>
      <c r="G436" s="73" t="str">
        <f t="shared" si="19"/>
        <v/>
      </c>
      <c r="H436" s="17"/>
    </row>
    <row r="437" spans="1:8" s="3" customFormat="1" x14ac:dyDescent="0.2">
      <c r="A437" s="60" t="str">
        <f>IF('Incident Log'!C437="","",'Incident Log'!C437)</f>
        <v/>
      </c>
      <c r="B437" s="59" t="str">
        <f t="array" ref="B437">IFERROR(INDEX($A$11:$A$500, MATCH(0, COUNTIF($B$10:B436, $A$11:$A$500), 0)),"")</f>
        <v/>
      </c>
      <c r="C437" s="71" t="str">
        <f>IF(B437="","",COUNTIF('Incident Log'!$C$11:$C$500,B437))</f>
        <v/>
      </c>
      <c r="D437" s="71" t="str">
        <f>IF(B437="","",RANK(C437,$C$11:$C$500)+COUNTIF($C$11:C437,C437)-1)</f>
        <v/>
      </c>
      <c r="E437" s="71" t="str">
        <f t="shared" si="20"/>
        <v/>
      </c>
      <c r="F437" s="61" t="str">
        <f t="shared" si="18"/>
        <v/>
      </c>
      <c r="G437" s="73" t="str">
        <f t="shared" si="19"/>
        <v/>
      </c>
      <c r="H437" s="17"/>
    </row>
    <row r="438" spans="1:8" s="3" customFormat="1" x14ac:dyDescent="0.2">
      <c r="A438" s="60" t="str">
        <f>IF('Incident Log'!C438="","",'Incident Log'!C438)</f>
        <v/>
      </c>
      <c r="B438" s="59" t="str">
        <f t="array" ref="B438">IFERROR(INDEX($A$11:$A$500, MATCH(0, COUNTIF($B$10:B437, $A$11:$A$500), 0)),"")</f>
        <v/>
      </c>
      <c r="C438" s="71" t="str">
        <f>IF(B438="","",COUNTIF('Incident Log'!$C$11:$C$500,B438))</f>
        <v/>
      </c>
      <c r="D438" s="71" t="str">
        <f>IF(B438="","",RANK(C438,$C$11:$C$500)+COUNTIF($C$11:C438,C438)-1)</f>
        <v/>
      </c>
      <c r="E438" s="71" t="str">
        <f t="shared" si="20"/>
        <v/>
      </c>
      <c r="F438" s="61" t="str">
        <f t="shared" si="18"/>
        <v/>
      </c>
      <c r="G438" s="73" t="str">
        <f t="shared" si="19"/>
        <v/>
      </c>
      <c r="H438" s="17"/>
    </row>
    <row r="439" spans="1:8" s="3" customFormat="1" x14ac:dyDescent="0.2">
      <c r="A439" s="60" t="str">
        <f>IF('Incident Log'!C439="","",'Incident Log'!C439)</f>
        <v/>
      </c>
      <c r="B439" s="59" t="str">
        <f t="array" ref="B439">IFERROR(INDEX($A$11:$A$500, MATCH(0, COUNTIF($B$10:B438, $A$11:$A$500), 0)),"")</f>
        <v/>
      </c>
      <c r="C439" s="71" t="str">
        <f>IF(B439="","",COUNTIF('Incident Log'!$C$11:$C$500,B439))</f>
        <v/>
      </c>
      <c r="D439" s="71" t="str">
        <f>IF(B439="","",RANK(C439,$C$11:$C$500)+COUNTIF($C$11:C439,C439)-1)</f>
        <v/>
      </c>
      <c r="E439" s="71" t="str">
        <f t="shared" si="20"/>
        <v/>
      </c>
      <c r="F439" s="61" t="str">
        <f t="shared" si="18"/>
        <v/>
      </c>
      <c r="G439" s="73" t="str">
        <f t="shared" si="19"/>
        <v/>
      </c>
      <c r="H439" s="17"/>
    </row>
    <row r="440" spans="1:8" s="3" customFormat="1" x14ac:dyDescent="0.2">
      <c r="A440" s="60" t="str">
        <f>IF('Incident Log'!C440="","",'Incident Log'!C440)</f>
        <v/>
      </c>
      <c r="B440" s="59" t="str">
        <f t="array" ref="B440">IFERROR(INDEX($A$11:$A$500, MATCH(0, COUNTIF($B$10:B439, $A$11:$A$500), 0)),"")</f>
        <v/>
      </c>
      <c r="C440" s="71" t="str">
        <f>IF(B440="","",COUNTIF('Incident Log'!$C$11:$C$500,B440))</f>
        <v/>
      </c>
      <c r="D440" s="71" t="str">
        <f>IF(B440="","",RANK(C440,$C$11:$C$500)+COUNTIF($C$11:C440,C440)-1)</f>
        <v/>
      </c>
      <c r="E440" s="71" t="str">
        <f t="shared" si="20"/>
        <v/>
      </c>
      <c r="F440" s="61" t="str">
        <f t="shared" si="18"/>
        <v/>
      </c>
      <c r="G440" s="73" t="str">
        <f t="shared" si="19"/>
        <v/>
      </c>
      <c r="H440" s="17"/>
    </row>
    <row r="441" spans="1:8" s="3" customFormat="1" x14ac:dyDescent="0.2">
      <c r="A441" s="60" t="str">
        <f>IF('Incident Log'!C441="","",'Incident Log'!C441)</f>
        <v/>
      </c>
      <c r="B441" s="59" t="str">
        <f t="array" ref="B441">IFERROR(INDEX($A$11:$A$500, MATCH(0, COUNTIF($B$10:B440, $A$11:$A$500), 0)),"")</f>
        <v/>
      </c>
      <c r="C441" s="71" t="str">
        <f>IF(B441="","",COUNTIF('Incident Log'!$C$11:$C$500,B441))</f>
        <v/>
      </c>
      <c r="D441" s="71" t="str">
        <f>IF(B441="","",RANK(C441,$C$11:$C$500)+COUNTIF($C$11:C441,C441)-1)</f>
        <v/>
      </c>
      <c r="E441" s="71" t="str">
        <f t="shared" si="20"/>
        <v/>
      </c>
      <c r="F441" s="61" t="str">
        <f t="shared" si="18"/>
        <v/>
      </c>
      <c r="G441" s="73" t="str">
        <f t="shared" si="19"/>
        <v/>
      </c>
      <c r="H441" s="17"/>
    </row>
    <row r="442" spans="1:8" s="3" customFormat="1" x14ac:dyDescent="0.2">
      <c r="A442" s="60" t="str">
        <f>IF('Incident Log'!C442="","",'Incident Log'!C442)</f>
        <v/>
      </c>
      <c r="B442" s="59" t="str">
        <f t="array" ref="B442">IFERROR(INDEX($A$11:$A$500, MATCH(0, COUNTIF($B$10:B441, $A$11:$A$500), 0)),"")</f>
        <v/>
      </c>
      <c r="C442" s="71" t="str">
        <f>IF(B442="","",COUNTIF('Incident Log'!$C$11:$C$500,B442))</f>
        <v/>
      </c>
      <c r="D442" s="71" t="str">
        <f>IF(B442="","",RANK(C442,$C$11:$C$500)+COUNTIF($C$11:C442,C442)-1)</f>
        <v/>
      </c>
      <c r="E442" s="71" t="str">
        <f t="shared" si="20"/>
        <v/>
      </c>
      <c r="F442" s="61" t="str">
        <f t="shared" si="18"/>
        <v/>
      </c>
      <c r="G442" s="73" t="str">
        <f t="shared" si="19"/>
        <v/>
      </c>
      <c r="H442" s="17"/>
    </row>
    <row r="443" spans="1:8" s="3" customFormat="1" x14ac:dyDescent="0.2">
      <c r="A443" s="60" t="str">
        <f>IF('Incident Log'!C443="","",'Incident Log'!C443)</f>
        <v/>
      </c>
      <c r="B443" s="59" t="str">
        <f t="array" ref="B443">IFERROR(INDEX($A$11:$A$500, MATCH(0, COUNTIF($B$10:B442, $A$11:$A$500), 0)),"")</f>
        <v/>
      </c>
      <c r="C443" s="71" t="str">
        <f>IF(B443="","",COUNTIF('Incident Log'!$C$11:$C$500,B443))</f>
        <v/>
      </c>
      <c r="D443" s="71" t="str">
        <f>IF(B443="","",RANK(C443,$C$11:$C$500)+COUNTIF($C$11:C443,C443)-1)</f>
        <v/>
      </c>
      <c r="E443" s="71" t="str">
        <f t="shared" si="20"/>
        <v/>
      </c>
      <c r="F443" s="61" t="str">
        <f t="shared" si="18"/>
        <v/>
      </c>
      <c r="G443" s="73" t="str">
        <f t="shared" si="19"/>
        <v/>
      </c>
      <c r="H443" s="17"/>
    </row>
    <row r="444" spans="1:8" s="3" customFormat="1" x14ac:dyDescent="0.2">
      <c r="A444" s="60" t="str">
        <f>IF('Incident Log'!C444="","",'Incident Log'!C444)</f>
        <v/>
      </c>
      <c r="B444" s="59" t="str">
        <f t="array" ref="B444">IFERROR(INDEX($A$11:$A$500, MATCH(0, COUNTIF($B$10:B443, $A$11:$A$500), 0)),"")</f>
        <v/>
      </c>
      <c r="C444" s="71" t="str">
        <f>IF(B444="","",COUNTIF('Incident Log'!$C$11:$C$500,B444))</f>
        <v/>
      </c>
      <c r="D444" s="71" t="str">
        <f>IF(B444="","",RANK(C444,$C$11:$C$500)+COUNTIF($C$11:C444,C444)-1)</f>
        <v/>
      </c>
      <c r="E444" s="71" t="str">
        <f t="shared" si="20"/>
        <v/>
      </c>
      <c r="F444" s="61" t="str">
        <f t="shared" si="18"/>
        <v/>
      </c>
      <c r="G444" s="73" t="str">
        <f t="shared" si="19"/>
        <v/>
      </c>
      <c r="H444" s="17"/>
    </row>
    <row r="445" spans="1:8" s="3" customFormat="1" x14ac:dyDescent="0.2">
      <c r="A445" s="60" t="str">
        <f>IF('Incident Log'!C445="","",'Incident Log'!C445)</f>
        <v/>
      </c>
      <c r="B445" s="59" t="str">
        <f t="array" ref="B445">IFERROR(INDEX($A$11:$A$500, MATCH(0, COUNTIF($B$10:B444, $A$11:$A$500), 0)),"")</f>
        <v/>
      </c>
      <c r="C445" s="71" t="str">
        <f>IF(B445="","",COUNTIF('Incident Log'!$C$11:$C$500,B445))</f>
        <v/>
      </c>
      <c r="D445" s="71" t="str">
        <f>IF(B445="","",RANK(C445,$C$11:$C$500)+COUNTIF($C$11:C445,C445)-1)</f>
        <v/>
      </c>
      <c r="E445" s="71" t="str">
        <f t="shared" si="20"/>
        <v/>
      </c>
      <c r="F445" s="61" t="str">
        <f t="shared" si="18"/>
        <v/>
      </c>
      <c r="G445" s="73" t="str">
        <f t="shared" si="19"/>
        <v/>
      </c>
      <c r="H445" s="17"/>
    </row>
    <row r="446" spans="1:8" s="3" customFormat="1" x14ac:dyDescent="0.2">
      <c r="A446" s="60" t="str">
        <f>IF('Incident Log'!C446="","",'Incident Log'!C446)</f>
        <v/>
      </c>
      <c r="B446" s="59" t="str">
        <f t="array" ref="B446">IFERROR(INDEX($A$11:$A$500, MATCH(0, COUNTIF($B$10:B445, $A$11:$A$500), 0)),"")</f>
        <v/>
      </c>
      <c r="C446" s="71" t="str">
        <f>IF(B446="","",COUNTIF('Incident Log'!$C$11:$C$500,B446))</f>
        <v/>
      </c>
      <c r="D446" s="71" t="str">
        <f>IF(B446="","",RANK(C446,$C$11:$C$500)+COUNTIF($C$11:C446,C446)-1)</f>
        <v/>
      </c>
      <c r="E446" s="71" t="str">
        <f t="shared" si="20"/>
        <v/>
      </c>
      <c r="F446" s="61" t="str">
        <f t="shared" si="18"/>
        <v/>
      </c>
      <c r="G446" s="73" t="str">
        <f t="shared" si="19"/>
        <v/>
      </c>
      <c r="H446" s="17"/>
    </row>
    <row r="447" spans="1:8" s="3" customFormat="1" x14ac:dyDescent="0.2">
      <c r="A447" s="60" t="str">
        <f>IF('Incident Log'!C447="","",'Incident Log'!C447)</f>
        <v/>
      </c>
      <c r="B447" s="59" t="str">
        <f t="array" ref="B447">IFERROR(INDEX($A$11:$A$500, MATCH(0, COUNTIF($B$10:B446, $A$11:$A$500), 0)),"")</f>
        <v/>
      </c>
      <c r="C447" s="71" t="str">
        <f>IF(B447="","",COUNTIF('Incident Log'!$C$11:$C$500,B447))</f>
        <v/>
      </c>
      <c r="D447" s="71" t="str">
        <f>IF(B447="","",RANK(C447,$C$11:$C$500)+COUNTIF($C$11:C447,C447)-1)</f>
        <v/>
      </c>
      <c r="E447" s="71" t="str">
        <f t="shared" si="20"/>
        <v/>
      </c>
      <c r="F447" s="61" t="str">
        <f t="shared" si="18"/>
        <v/>
      </c>
      <c r="G447" s="73" t="str">
        <f t="shared" si="19"/>
        <v/>
      </c>
      <c r="H447" s="17"/>
    </row>
    <row r="448" spans="1:8" s="3" customFormat="1" x14ac:dyDescent="0.2">
      <c r="A448" s="60" t="str">
        <f>IF('Incident Log'!C448="","",'Incident Log'!C448)</f>
        <v/>
      </c>
      <c r="B448" s="59" t="str">
        <f t="array" ref="B448">IFERROR(INDEX($A$11:$A$500, MATCH(0, COUNTIF($B$10:B447, $A$11:$A$500), 0)),"")</f>
        <v/>
      </c>
      <c r="C448" s="71" t="str">
        <f>IF(B448="","",COUNTIF('Incident Log'!$C$11:$C$500,B448))</f>
        <v/>
      </c>
      <c r="D448" s="71" t="str">
        <f>IF(B448="","",RANK(C448,$C$11:$C$500)+COUNTIF($C$11:C448,C448)-1)</f>
        <v/>
      </c>
      <c r="E448" s="71" t="str">
        <f t="shared" si="20"/>
        <v/>
      </c>
      <c r="F448" s="61" t="str">
        <f t="shared" si="18"/>
        <v/>
      </c>
      <c r="G448" s="73" t="str">
        <f t="shared" si="19"/>
        <v/>
      </c>
      <c r="H448" s="17"/>
    </row>
    <row r="449" spans="1:8" s="3" customFormat="1" x14ac:dyDescent="0.2">
      <c r="A449" s="60" t="str">
        <f>IF('Incident Log'!C449="","",'Incident Log'!C449)</f>
        <v/>
      </c>
      <c r="B449" s="59" t="str">
        <f t="array" ref="B449">IFERROR(INDEX($A$11:$A$500, MATCH(0, COUNTIF($B$10:B448, $A$11:$A$500), 0)),"")</f>
        <v/>
      </c>
      <c r="C449" s="71" t="str">
        <f>IF(B449="","",COUNTIF('Incident Log'!$C$11:$C$500,B449))</f>
        <v/>
      </c>
      <c r="D449" s="71" t="str">
        <f>IF(B449="","",RANK(C449,$C$11:$C$500)+COUNTIF($C$11:C449,C449)-1)</f>
        <v/>
      </c>
      <c r="E449" s="71" t="str">
        <f t="shared" si="20"/>
        <v/>
      </c>
      <c r="F449" s="61" t="str">
        <f t="shared" si="18"/>
        <v/>
      </c>
      <c r="G449" s="73" t="str">
        <f t="shared" si="19"/>
        <v/>
      </c>
      <c r="H449" s="17"/>
    </row>
    <row r="450" spans="1:8" s="3" customFormat="1" x14ac:dyDescent="0.2">
      <c r="A450" s="60" t="str">
        <f>IF('Incident Log'!C450="","",'Incident Log'!C450)</f>
        <v/>
      </c>
      <c r="B450" s="59" t="str">
        <f t="array" ref="B450">IFERROR(INDEX($A$11:$A$500, MATCH(0, COUNTIF($B$10:B449, $A$11:$A$500), 0)),"")</f>
        <v/>
      </c>
      <c r="C450" s="71" t="str">
        <f>IF(B450="","",COUNTIF('Incident Log'!$C$11:$C$500,B450))</f>
        <v/>
      </c>
      <c r="D450" s="71" t="str">
        <f>IF(B450="","",RANK(C450,$C$11:$C$500)+COUNTIF($C$11:C450,C450)-1)</f>
        <v/>
      </c>
      <c r="E450" s="71" t="str">
        <f t="shared" si="20"/>
        <v/>
      </c>
      <c r="F450" s="61" t="str">
        <f t="shared" si="18"/>
        <v/>
      </c>
      <c r="G450" s="73" t="str">
        <f t="shared" si="19"/>
        <v/>
      </c>
      <c r="H450" s="17"/>
    </row>
    <row r="451" spans="1:8" s="3" customFormat="1" x14ac:dyDescent="0.2">
      <c r="A451" s="60" t="str">
        <f>IF('Incident Log'!C451="","",'Incident Log'!C451)</f>
        <v/>
      </c>
      <c r="B451" s="59" t="str">
        <f t="array" ref="B451">IFERROR(INDEX($A$11:$A$500, MATCH(0, COUNTIF($B$10:B450, $A$11:$A$500), 0)),"")</f>
        <v/>
      </c>
      <c r="C451" s="71" t="str">
        <f>IF(B451="","",COUNTIF('Incident Log'!$C$11:$C$500,B451))</f>
        <v/>
      </c>
      <c r="D451" s="71" t="str">
        <f>IF(B451="","",RANK(C451,$C$11:$C$500)+COUNTIF($C$11:C451,C451)-1)</f>
        <v/>
      </c>
      <c r="E451" s="71" t="str">
        <f t="shared" si="20"/>
        <v/>
      </c>
      <c r="F451" s="61" t="str">
        <f t="shared" si="18"/>
        <v/>
      </c>
      <c r="G451" s="73" t="str">
        <f t="shared" si="19"/>
        <v/>
      </c>
      <c r="H451" s="17"/>
    </row>
    <row r="452" spans="1:8" s="3" customFormat="1" x14ac:dyDescent="0.2">
      <c r="A452" s="60" t="str">
        <f>IF('Incident Log'!C452="","",'Incident Log'!C452)</f>
        <v/>
      </c>
      <c r="B452" s="59" t="str">
        <f t="array" ref="B452">IFERROR(INDEX($A$11:$A$500, MATCH(0, COUNTIF($B$10:B451, $A$11:$A$500), 0)),"")</f>
        <v/>
      </c>
      <c r="C452" s="71" t="str">
        <f>IF(B452="","",COUNTIF('Incident Log'!$C$11:$C$500,B452))</f>
        <v/>
      </c>
      <c r="D452" s="71" t="str">
        <f>IF(B452="","",RANK(C452,$C$11:$C$500)+COUNTIF($C$11:C452,C452)-1)</f>
        <v/>
      </c>
      <c r="E452" s="71" t="str">
        <f t="shared" si="20"/>
        <v/>
      </c>
      <c r="F452" s="61" t="str">
        <f t="shared" si="18"/>
        <v/>
      </c>
      <c r="G452" s="73" t="str">
        <f t="shared" si="19"/>
        <v/>
      </c>
      <c r="H452" s="17"/>
    </row>
    <row r="453" spans="1:8" s="3" customFormat="1" x14ac:dyDescent="0.2">
      <c r="A453" s="60" t="str">
        <f>IF('Incident Log'!C453="","",'Incident Log'!C453)</f>
        <v/>
      </c>
      <c r="B453" s="59" t="str">
        <f t="array" ref="B453">IFERROR(INDEX($A$11:$A$500, MATCH(0, COUNTIF($B$10:B452, $A$11:$A$500), 0)),"")</f>
        <v/>
      </c>
      <c r="C453" s="71" t="str">
        <f>IF(B453="","",COUNTIF('Incident Log'!$C$11:$C$500,B453))</f>
        <v/>
      </c>
      <c r="D453" s="71" t="str">
        <f>IF(B453="","",RANK(C453,$C$11:$C$500)+COUNTIF($C$11:C453,C453)-1)</f>
        <v/>
      </c>
      <c r="E453" s="71" t="str">
        <f t="shared" si="20"/>
        <v/>
      </c>
      <c r="F453" s="61" t="str">
        <f t="shared" si="18"/>
        <v/>
      </c>
      <c r="G453" s="73" t="str">
        <f t="shared" si="19"/>
        <v/>
      </c>
      <c r="H453" s="17"/>
    </row>
    <row r="454" spans="1:8" s="3" customFormat="1" x14ac:dyDescent="0.2">
      <c r="A454" s="60" t="str">
        <f>IF('Incident Log'!C454="","",'Incident Log'!C454)</f>
        <v/>
      </c>
      <c r="B454" s="59" t="str">
        <f t="array" ref="B454">IFERROR(INDEX($A$11:$A$500, MATCH(0, COUNTIF($B$10:B453, $A$11:$A$500), 0)),"")</f>
        <v/>
      </c>
      <c r="C454" s="71" t="str">
        <f>IF(B454="","",COUNTIF('Incident Log'!$C$11:$C$500,B454))</f>
        <v/>
      </c>
      <c r="D454" s="71" t="str">
        <f>IF(B454="","",RANK(C454,$C$11:$C$500)+COUNTIF($C$11:C454,C454)-1)</f>
        <v/>
      </c>
      <c r="E454" s="71" t="str">
        <f t="shared" si="20"/>
        <v/>
      </c>
      <c r="F454" s="61" t="str">
        <f t="shared" si="18"/>
        <v/>
      </c>
      <c r="G454" s="73" t="str">
        <f t="shared" si="19"/>
        <v/>
      </c>
      <c r="H454" s="17"/>
    </row>
    <row r="455" spans="1:8" s="3" customFormat="1" x14ac:dyDescent="0.2">
      <c r="A455" s="60" t="str">
        <f>IF('Incident Log'!C455="","",'Incident Log'!C455)</f>
        <v/>
      </c>
      <c r="B455" s="59" t="str">
        <f t="array" ref="B455">IFERROR(INDEX($A$11:$A$500, MATCH(0, COUNTIF($B$10:B454, $A$11:$A$500), 0)),"")</f>
        <v/>
      </c>
      <c r="C455" s="71" t="str">
        <f>IF(B455="","",COUNTIF('Incident Log'!$C$11:$C$500,B455))</f>
        <v/>
      </c>
      <c r="D455" s="71" t="str">
        <f>IF(B455="","",RANK(C455,$C$11:$C$500)+COUNTIF($C$11:C455,C455)-1)</f>
        <v/>
      </c>
      <c r="E455" s="71" t="str">
        <f t="shared" si="20"/>
        <v/>
      </c>
      <c r="F455" s="61" t="str">
        <f t="shared" si="18"/>
        <v/>
      </c>
      <c r="G455" s="73" t="str">
        <f t="shared" si="19"/>
        <v/>
      </c>
      <c r="H455" s="17"/>
    </row>
    <row r="456" spans="1:8" s="3" customFormat="1" x14ac:dyDescent="0.2">
      <c r="A456" s="60" t="str">
        <f>IF('Incident Log'!C456="","",'Incident Log'!C456)</f>
        <v/>
      </c>
      <c r="B456" s="59" t="str">
        <f t="array" ref="B456">IFERROR(INDEX($A$11:$A$500, MATCH(0, COUNTIF($B$10:B455, $A$11:$A$500), 0)),"")</f>
        <v/>
      </c>
      <c r="C456" s="71" t="str">
        <f>IF(B456="","",COUNTIF('Incident Log'!$C$11:$C$500,B456))</f>
        <v/>
      </c>
      <c r="D456" s="71" t="str">
        <f>IF(B456="","",RANK(C456,$C$11:$C$500)+COUNTIF($C$11:C456,C456)-1)</f>
        <v/>
      </c>
      <c r="E456" s="71" t="str">
        <f t="shared" si="20"/>
        <v/>
      </c>
      <c r="F456" s="61" t="str">
        <f t="shared" si="18"/>
        <v/>
      </c>
      <c r="G456" s="73" t="str">
        <f t="shared" si="19"/>
        <v/>
      </c>
      <c r="H456" s="17"/>
    </row>
    <row r="457" spans="1:8" s="3" customFormat="1" x14ac:dyDescent="0.2">
      <c r="A457" s="60" t="str">
        <f>IF('Incident Log'!C457="","",'Incident Log'!C457)</f>
        <v/>
      </c>
      <c r="B457" s="59" t="str">
        <f t="array" ref="B457">IFERROR(INDEX($A$11:$A$500, MATCH(0, COUNTIF($B$10:B456, $A$11:$A$500), 0)),"")</f>
        <v/>
      </c>
      <c r="C457" s="71" t="str">
        <f>IF(B457="","",COUNTIF('Incident Log'!$C$11:$C$500,B457))</f>
        <v/>
      </c>
      <c r="D457" s="71" t="str">
        <f>IF(B457="","",RANK(C457,$C$11:$C$500)+COUNTIF($C$11:C457,C457)-1)</f>
        <v/>
      </c>
      <c r="E457" s="71" t="str">
        <f t="shared" si="20"/>
        <v/>
      </c>
      <c r="F457" s="61" t="str">
        <f t="shared" si="18"/>
        <v/>
      </c>
      <c r="G457" s="73" t="str">
        <f t="shared" si="19"/>
        <v/>
      </c>
      <c r="H457" s="17"/>
    </row>
    <row r="458" spans="1:8" s="3" customFormat="1" x14ac:dyDescent="0.2">
      <c r="A458" s="60" t="str">
        <f>IF('Incident Log'!C458="","",'Incident Log'!C458)</f>
        <v/>
      </c>
      <c r="B458" s="59" t="str">
        <f t="array" ref="B458">IFERROR(INDEX($A$11:$A$500, MATCH(0, COUNTIF($B$10:B457, $A$11:$A$500), 0)),"")</f>
        <v/>
      </c>
      <c r="C458" s="71" t="str">
        <f>IF(B458="","",COUNTIF('Incident Log'!$C$11:$C$500,B458))</f>
        <v/>
      </c>
      <c r="D458" s="71" t="str">
        <f>IF(B458="","",RANK(C458,$C$11:$C$500)+COUNTIF($C$11:C458,C458)-1)</f>
        <v/>
      </c>
      <c r="E458" s="71" t="str">
        <f t="shared" si="20"/>
        <v/>
      </c>
      <c r="F458" s="61" t="str">
        <f t="shared" si="18"/>
        <v/>
      </c>
      <c r="G458" s="73" t="str">
        <f t="shared" si="19"/>
        <v/>
      </c>
      <c r="H458" s="17"/>
    </row>
    <row r="459" spans="1:8" s="3" customFormat="1" x14ac:dyDescent="0.2">
      <c r="A459" s="60" t="str">
        <f>IF('Incident Log'!C459="","",'Incident Log'!C459)</f>
        <v/>
      </c>
      <c r="B459" s="59" t="str">
        <f t="array" ref="B459">IFERROR(INDEX($A$11:$A$500, MATCH(0, COUNTIF($B$10:B458, $A$11:$A$500), 0)),"")</f>
        <v/>
      </c>
      <c r="C459" s="71" t="str">
        <f>IF(B459="","",COUNTIF('Incident Log'!$C$11:$C$500,B459))</f>
        <v/>
      </c>
      <c r="D459" s="71" t="str">
        <f>IF(B459="","",RANK(C459,$C$11:$C$500)+COUNTIF($C$11:C459,C459)-1)</f>
        <v/>
      </c>
      <c r="E459" s="71" t="str">
        <f t="shared" si="20"/>
        <v/>
      </c>
      <c r="F459" s="61" t="str">
        <f t="shared" si="18"/>
        <v/>
      </c>
      <c r="G459" s="73" t="str">
        <f t="shared" si="19"/>
        <v/>
      </c>
      <c r="H459" s="17"/>
    </row>
    <row r="460" spans="1:8" s="3" customFormat="1" x14ac:dyDescent="0.2">
      <c r="A460" s="60" t="str">
        <f>IF('Incident Log'!C460="","",'Incident Log'!C460)</f>
        <v/>
      </c>
      <c r="B460" s="59" t="str">
        <f t="array" ref="B460">IFERROR(INDEX($A$11:$A$500, MATCH(0, COUNTIF($B$10:B459, $A$11:$A$500), 0)),"")</f>
        <v/>
      </c>
      <c r="C460" s="71" t="str">
        <f>IF(B460="","",COUNTIF('Incident Log'!$C$11:$C$500,B460))</f>
        <v/>
      </c>
      <c r="D460" s="71" t="str">
        <f>IF(B460="","",RANK(C460,$C$11:$C$500)+COUNTIF($C$11:C460,C460)-1)</f>
        <v/>
      </c>
      <c r="E460" s="71" t="str">
        <f t="shared" si="20"/>
        <v/>
      </c>
      <c r="F460" s="61" t="str">
        <f t="shared" ref="F460:F500" si="21">IF(B460="","",INDEX($B$11:$B$500,MATCH(E460,$D$11:$D$500,0)))</f>
        <v/>
      </c>
      <c r="G460" s="73" t="str">
        <f t="shared" ref="G460:G500" si="22">IF(B460="","",VLOOKUP(F460,$B$11:$C$500,2,FALSE))</f>
        <v/>
      </c>
      <c r="H460" s="17"/>
    </row>
    <row r="461" spans="1:8" s="3" customFormat="1" x14ac:dyDescent="0.2">
      <c r="A461" s="60" t="str">
        <f>IF('Incident Log'!C461="","",'Incident Log'!C461)</f>
        <v/>
      </c>
      <c r="B461" s="59" t="str">
        <f t="array" ref="B461">IFERROR(INDEX($A$11:$A$500, MATCH(0, COUNTIF($B$10:B460, $A$11:$A$500), 0)),"")</f>
        <v/>
      </c>
      <c r="C461" s="71" t="str">
        <f>IF(B461="","",COUNTIF('Incident Log'!$C$11:$C$500,B461))</f>
        <v/>
      </c>
      <c r="D461" s="71" t="str">
        <f>IF(B461="","",RANK(C461,$C$11:$C$500)+COUNTIF($C$11:C461,C461)-1)</f>
        <v/>
      </c>
      <c r="E461" s="71" t="str">
        <f t="shared" si="20"/>
        <v/>
      </c>
      <c r="F461" s="61" t="str">
        <f t="shared" si="21"/>
        <v/>
      </c>
      <c r="G461" s="73" t="str">
        <f t="shared" si="22"/>
        <v/>
      </c>
      <c r="H461" s="17"/>
    </row>
    <row r="462" spans="1:8" s="3" customFormat="1" x14ac:dyDescent="0.2">
      <c r="A462" s="60" t="str">
        <f>IF('Incident Log'!C462="","",'Incident Log'!C462)</f>
        <v/>
      </c>
      <c r="B462" s="59" t="str">
        <f t="array" ref="B462">IFERROR(INDEX($A$11:$A$500, MATCH(0, COUNTIF($B$10:B461, $A$11:$A$500), 0)),"")</f>
        <v/>
      </c>
      <c r="C462" s="71" t="str">
        <f>IF(B462="","",COUNTIF('Incident Log'!$C$11:$C$500,B462))</f>
        <v/>
      </c>
      <c r="D462" s="71" t="str">
        <f>IF(B462="","",RANK(C462,$C$11:$C$500)+COUNTIF($C$11:C462,C462)-1)</f>
        <v/>
      </c>
      <c r="E462" s="71" t="str">
        <f t="shared" ref="E462:E500" si="23">IF(B462="","",1+E461)</f>
        <v/>
      </c>
      <c r="F462" s="61" t="str">
        <f t="shared" si="21"/>
        <v/>
      </c>
      <c r="G462" s="73" t="str">
        <f t="shared" si="22"/>
        <v/>
      </c>
      <c r="H462" s="17"/>
    </row>
    <row r="463" spans="1:8" s="3" customFormat="1" x14ac:dyDescent="0.2">
      <c r="A463" s="60" t="str">
        <f>IF('Incident Log'!C463="","",'Incident Log'!C463)</f>
        <v/>
      </c>
      <c r="B463" s="59" t="str">
        <f t="array" ref="B463">IFERROR(INDEX($A$11:$A$500, MATCH(0, COUNTIF($B$10:B462, $A$11:$A$500), 0)),"")</f>
        <v/>
      </c>
      <c r="C463" s="71" t="str">
        <f>IF(B463="","",COUNTIF('Incident Log'!$C$11:$C$500,B463))</f>
        <v/>
      </c>
      <c r="D463" s="71" t="str">
        <f>IF(B463="","",RANK(C463,$C$11:$C$500)+COUNTIF($C$11:C463,C463)-1)</f>
        <v/>
      </c>
      <c r="E463" s="71" t="str">
        <f t="shared" si="23"/>
        <v/>
      </c>
      <c r="F463" s="61" t="str">
        <f t="shared" si="21"/>
        <v/>
      </c>
      <c r="G463" s="73" t="str">
        <f t="shared" si="22"/>
        <v/>
      </c>
      <c r="H463" s="17"/>
    </row>
    <row r="464" spans="1:8" s="3" customFormat="1" x14ac:dyDescent="0.2">
      <c r="A464" s="60" t="str">
        <f>IF('Incident Log'!C464="","",'Incident Log'!C464)</f>
        <v/>
      </c>
      <c r="B464" s="59" t="str">
        <f t="array" ref="B464">IFERROR(INDEX($A$11:$A$500, MATCH(0, COUNTIF($B$10:B463, $A$11:$A$500), 0)),"")</f>
        <v/>
      </c>
      <c r="C464" s="71" t="str">
        <f>IF(B464="","",COUNTIF('Incident Log'!$C$11:$C$500,B464))</f>
        <v/>
      </c>
      <c r="D464" s="71" t="str">
        <f>IF(B464="","",RANK(C464,$C$11:$C$500)+COUNTIF($C$11:C464,C464)-1)</f>
        <v/>
      </c>
      <c r="E464" s="71" t="str">
        <f t="shared" si="23"/>
        <v/>
      </c>
      <c r="F464" s="61" t="str">
        <f t="shared" si="21"/>
        <v/>
      </c>
      <c r="G464" s="73" t="str">
        <f t="shared" si="22"/>
        <v/>
      </c>
      <c r="H464" s="17"/>
    </row>
    <row r="465" spans="1:8" s="3" customFormat="1" x14ac:dyDescent="0.2">
      <c r="A465" s="60" t="str">
        <f>IF('Incident Log'!C465="","",'Incident Log'!C465)</f>
        <v/>
      </c>
      <c r="B465" s="59" t="str">
        <f t="array" ref="B465">IFERROR(INDEX($A$11:$A$500, MATCH(0, COUNTIF($B$10:B464, $A$11:$A$500), 0)),"")</f>
        <v/>
      </c>
      <c r="C465" s="71" t="str">
        <f>IF(B465="","",COUNTIF('Incident Log'!$C$11:$C$500,B465))</f>
        <v/>
      </c>
      <c r="D465" s="71" t="str">
        <f>IF(B465="","",RANK(C465,$C$11:$C$500)+COUNTIF($C$11:C465,C465)-1)</f>
        <v/>
      </c>
      <c r="E465" s="71" t="str">
        <f t="shared" si="23"/>
        <v/>
      </c>
      <c r="F465" s="61" t="str">
        <f t="shared" si="21"/>
        <v/>
      </c>
      <c r="G465" s="73" t="str">
        <f t="shared" si="22"/>
        <v/>
      </c>
      <c r="H465" s="17"/>
    </row>
    <row r="466" spans="1:8" s="3" customFormat="1" x14ac:dyDescent="0.2">
      <c r="A466" s="60" t="str">
        <f>IF('Incident Log'!C466="","",'Incident Log'!C466)</f>
        <v/>
      </c>
      <c r="B466" s="59" t="str">
        <f t="array" ref="B466">IFERROR(INDEX($A$11:$A$500, MATCH(0, COUNTIF($B$10:B465, $A$11:$A$500), 0)),"")</f>
        <v/>
      </c>
      <c r="C466" s="71" t="str">
        <f>IF(B466="","",COUNTIF('Incident Log'!$C$11:$C$500,B466))</f>
        <v/>
      </c>
      <c r="D466" s="71" t="str">
        <f>IF(B466="","",RANK(C466,$C$11:$C$500)+COUNTIF($C$11:C466,C466)-1)</f>
        <v/>
      </c>
      <c r="E466" s="71" t="str">
        <f t="shared" si="23"/>
        <v/>
      </c>
      <c r="F466" s="61" t="str">
        <f t="shared" si="21"/>
        <v/>
      </c>
      <c r="G466" s="73" t="str">
        <f t="shared" si="22"/>
        <v/>
      </c>
      <c r="H466" s="17"/>
    </row>
    <row r="467" spans="1:8" s="3" customFormat="1" x14ac:dyDescent="0.2">
      <c r="A467" s="60" t="str">
        <f>IF('Incident Log'!C467="","",'Incident Log'!C467)</f>
        <v/>
      </c>
      <c r="B467" s="59" t="str">
        <f t="array" ref="B467">IFERROR(INDEX($A$11:$A$500, MATCH(0, COUNTIF($B$10:B466, $A$11:$A$500), 0)),"")</f>
        <v/>
      </c>
      <c r="C467" s="71" t="str">
        <f>IF(B467="","",COUNTIF('Incident Log'!$C$11:$C$500,B467))</f>
        <v/>
      </c>
      <c r="D467" s="71" t="str">
        <f>IF(B467="","",RANK(C467,$C$11:$C$500)+COUNTIF($C$11:C467,C467)-1)</f>
        <v/>
      </c>
      <c r="E467" s="71" t="str">
        <f t="shared" si="23"/>
        <v/>
      </c>
      <c r="F467" s="61" t="str">
        <f t="shared" si="21"/>
        <v/>
      </c>
      <c r="G467" s="73" t="str">
        <f t="shared" si="22"/>
        <v/>
      </c>
      <c r="H467" s="17"/>
    </row>
    <row r="468" spans="1:8" s="3" customFormat="1" x14ac:dyDescent="0.2">
      <c r="A468" s="60" t="str">
        <f>IF('Incident Log'!C468="","",'Incident Log'!C468)</f>
        <v/>
      </c>
      <c r="B468" s="59" t="str">
        <f t="array" ref="B468">IFERROR(INDEX($A$11:$A$500, MATCH(0, COUNTIF($B$10:B467, $A$11:$A$500), 0)),"")</f>
        <v/>
      </c>
      <c r="C468" s="71" t="str">
        <f>IF(B468="","",COUNTIF('Incident Log'!$C$11:$C$500,B468))</f>
        <v/>
      </c>
      <c r="D468" s="71" t="str">
        <f>IF(B468="","",RANK(C468,$C$11:$C$500)+COUNTIF($C$11:C468,C468)-1)</f>
        <v/>
      </c>
      <c r="E468" s="71" t="str">
        <f t="shared" si="23"/>
        <v/>
      </c>
      <c r="F468" s="61" t="str">
        <f t="shared" si="21"/>
        <v/>
      </c>
      <c r="G468" s="73" t="str">
        <f t="shared" si="22"/>
        <v/>
      </c>
      <c r="H468" s="17"/>
    </row>
    <row r="469" spans="1:8" s="3" customFormat="1" x14ac:dyDescent="0.2">
      <c r="A469" s="60" t="str">
        <f>IF('Incident Log'!C469="","",'Incident Log'!C469)</f>
        <v/>
      </c>
      <c r="B469" s="59" t="str">
        <f t="array" ref="B469">IFERROR(INDEX($A$11:$A$500, MATCH(0, COUNTIF($B$10:B468, $A$11:$A$500), 0)),"")</f>
        <v/>
      </c>
      <c r="C469" s="71" t="str">
        <f>IF(B469="","",COUNTIF('Incident Log'!$C$11:$C$500,B469))</f>
        <v/>
      </c>
      <c r="D469" s="71" t="str">
        <f>IF(B469="","",RANK(C469,$C$11:$C$500)+COUNTIF($C$11:C469,C469)-1)</f>
        <v/>
      </c>
      <c r="E469" s="71" t="str">
        <f t="shared" si="23"/>
        <v/>
      </c>
      <c r="F469" s="61" t="str">
        <f t="shared" si="21"/>
        <v/>
      </c>
      <c r="G469" s="73" t="str">
        <f t="shared" si="22"/>
        <v/>
      </c>
      <c r="H469" s="17"/>
    </row>
    <row r="470" spans="1:8" s="3" customFormat="1" x14ac:dyDescent="0.2">
      <c r="A470" s="60" t="str">
        <f>IF('Incident Log'!C470="","",'Incident Log'!C470)</f>
        <v/>
      </c>
      <c r="B470" s="59" t="str">
        <f t="array" ref="B470">IFERROR(INDEX($A$11:$A$500, MATCH(0, COUNTIF($B$10:B469, $A$11:$A$500), 0)),"")</f>
        <v/>
      </c>
      <c r="C470" s="71" t="str">
        <f>IF(B470="","",COUNTIF('Incident Log'!$C$11:$C$500,B470))</f>
        <v/>
      </c>
      <c r="D470" s="71" t="str">
        <f>IF(B470="","",RANK(C470,$C$11:$C$500)+COUNTIF($C$11:C470,C470)-1)</f>
        <v/>
      </c>
      <c r="E470" s="71" t="str">
        <f t="shared" si="23"/>
        <v/>
      </c>
      <c r="F470" s="61" t="str">
        <f t="shared" si="21"/>
        <v/>
      </c>
      <c r="G470" s="73" t="str">
        <f t="shared" si="22"/>
        <v/>
      </c>
      <c r="H470" s="17"/>
    </row>
    <row r="471" spans="1:8" s="3" customFormat="1" x14ac:dyDescent="0.2">
      <c r="A471" s="60" t="str">
        <f>IF('Incident Log'!C471="","",'Incident Log'!C471)</f>
        <v/>
      </c>
      <c r="B471" s="59" t="str">
        <f t="array" ref="B471">IFERROR(INDEX($A$11:$A$500, MATCH(0, COUNTIF($B$10:B470, $A$11:$A$500), 0)),"")</f>
        <v/>
      </c>
      <c r="C471" s="71" t="str">
        <f>IF(B471="","",COUNTIF('Incident Log'!$C$11:$C$500,B471))</f>
        <v/>
      </c>
      <c r="D471" s="71" t="str">
        <f>IF(B471="","",RANK(C471,$C$11:$C$500)+COUNTIF($C$11:C471,C471)-1)</f>
        <v/>
      </c>
      <c r="E471" s="71" t="str">
        <f t="shared" si="23"/>
        <v/>
      </c>
      <c r="F471" s="61" t="str">
        <f t="shared" si="21"/>
        <v/>
      </c>
      <c r="G471" s="73" t="str">
        <f t="shared" si="22"/>
        <v/>
      </c>
      <c r="H471" s="17"/>
    </row>
    <row r="472" spans="1:8" s="3" customFormat="1" x14ac:dyDescent="0.2">
      <c r="A472" s="60" t="str">
        <f>IF('Incident Log'!C472="","",'Incident Log'!C472)</f>
        <v/>
      </c>
      <c r="B472" s="59" t="str">
        <f t="array" ref="B472">IFERROR(INDEX($A$11:$A$500, MATCH(0, COUNTIF($B$10:B471, $A$11:$A$500), 0)),"")</f>
        <v/>
      </c>
      <c r="C472" s="71" t="str">
        <f>IF(B472="","",COUNTIF('Incident Log'!$C$11:$C$500,B472))</f>
        <v/>
      </c>
      <c r="D472" s="71" t="str">
        <f>IF(B472="","",RANK(C472,$C$11:$C$500)+COUNTIF($C$11:C472,C472)-1)</f>
        <v/>
      </c>
      <c r="E472" s="71" t="str">
        <f t="shared" si="23"/>
        <v/>
      </c>
      <c r="F472" s="61" t="str">
        <f t="shared" si="21"/>
        <v/>
      </c>
      <c r="G472" s="73" t="str">
        <f t="shared" si="22"/>
        <v/>
      </c>
      <c r="H472" s="17"/>
    </row>
    <row r="473" spans="1:8" s="3" customFormat="1" x14ac:dyDescent="0.2">
      <c r="A473" s="60" t="str">
        <f>IF('Incident Log'!C473="","",'Incident Log'!C473)</f>
        <v/>
      </c>
      <c r="B473" s="59" t="str">
        <f t="array" ref="B473">IFERROR(INDEX($A$11:$A$500, MATCH(0, COUNTIF($B$10:B472, $A$11:$A$500), 0)),"")</f>
        <v/>
      </c>
      <c r="C473" s="71" t="str">
        <f>IF(B473="","",COUNTIF('Incident Log'!$C$11:$C$500,B473))</f>
        <v/>
      </c>
      <c r="D473" s="71" t="str">
        <f>IF(B473="","",RANK(C473,$C$11:$C$500)+COUNTIF($C$11:C473,C473)-1)</f>
        <v/>
      </c>
      <c r="E473" s="71" t="str">
        <f t="shared" si="23"/>
        <v/>
      </c>
      <c r="F473" s="61" t="str">
        <f t="shared" si="21"/>
        <v/>
      </c>
      <c r="G473" s="73" t="str">
        <f t="shared" si="22"/>
        <v/>
      </c>
      <c r="H473" s="17"/>
    </row>
    <row r="474" spans="1:8" s="3" customFormat="1" x14ac:dyDescent="0.2">
      <c r="A474" s="60" t="str">
        <f>IF('Incident Log'!C474="","",'Incident Log'!C474)</f>
        <v/>
      </c>
      <c r="B474" s="59" t="str">
        <f t="array" ref="B474">IFERROR(INDEX($A$11:$A$500, MATCH(0, COUNTIF($B$10:B473, $A$11:$A$500), 0)),"")</f>
        <v/>
      </c>
      <c r="C474" s="71" t="str">
        <f>IF(B474="","",COUNTIF('Incident Log'!$C$11:$C$500,B474))</f>
        <v/>
      </c>
      <c r="D474" s="71" t="str">
        <f>IF(B474="","",RANK(C474,$C$11:$C$500)+COUNTIF($C$11:C474,C474)-1)</f>
        <v/>
      </c>
      <c r="E474" s="71" t="str">
        <f t="shared" si="23"/>
        <v/>
      </c>
      <c r="F474" s="61" t="str">
        <f t="shared" si="21"/>
        <v/>
      </c>
      <c r="G474" s="73" t="str">
        <f t="shared" si="22"/>
        <v/>
      </c>
      <c r="H474" s="17"/>
    </row>
    <row r="475" spans="1:8" s="3" customFormat="1" x14ac:dyDescent="0.2">
      <c r="A475" s="60" t="str">
        <f>IF('Incident Log'!C475="","",'Incident Log'!C475)</f>
        <v/>
      </c>
      <c r="B475" s="59" t="str">
        <f t="array" ref="B475">IFERROR(INDEX($A$11:$A$500, MATCH(0, COUNTIF($B$10:B474, $A$11:$A$500), 0)),"")</f>
        <v/>
      </c>
      <c r="C475" s="71" t="str">
        <f>IF(B475="","",COUNTIF('Incident Log'!$C$11:$C$500,B475))</f>
        <v/>
      </c>
      <c r="D475" s="71" t="str">
        <f>IF(B475="","",RANK(C475,$C$11:$C$500)+COUNTIF($C$11:C475,C475)-1)</f>
        <v/>
      </c>
      <c r="E475" s="71" t="str">
        <f t="shared" si="23"/>
        <v/>
      </c>
      <c r="F475" s="61" t="str">
        <f t="shared" si="21"/>
        <v/>
      </c>
      <c r="G475" s="73" t="str">
        <f t="shared" si="22"/>
        <v/>
      </c>
      <c r="H475" s="17"/>
    </row>
    <row r="476" spans="1:8" s="3" customFormat="1" x14ac:dyDescent="0.2">
      <c r="A476" s="60" t="str">
        <f>IF('Incident Log'!C476="","",'Incident Log'!C476)</f>
        <v/>
      </c>
      <c r="B476" s="59" t="str">
        <f t="array" ref="B476">IFERROR(INDEX($A$11:$A$500, MATCH(0, COUNTIF($B$10:B475, $A$11:$A$500), 0)),"")</f>
        <v/>
      </c>
      <c r="C476" s="71" t="str">
        <f>IF(B476="","",COUNTIF('Incident Log'!$C$11:$C$500,B476))</f>
        <v/>
      </c>
      <c r="D476" s="71" t="str">
        <f>IF(B476="","",RANK(C476,$C$11:$C$500)+COUNTIF($C$11:C476,C476)-1)</f>
        <v/>
      </c>
      <c r="E476" s="71" t="str">
        <f t="shared" si="23"/>
        <v/>
      </c>
      <c r="F476" s="61" t="str">
        <f t="shared" si="21"/>
        <v/>
      </c>
      <c r="G476" s="73" t="str">
        <f t="shared" si="22"/>
        <v/>
      </c>
      <c r="H476" s="17"/>
    </row>
    <row r="477" spans="1:8" s="3" customFormat="1" x14ac:dyDescent="0.2">
      <c r="A477" s="60" t="str">
        <f>IF('Incident Log'!C477="","",'Incident Log'!C477)</f>
        <v/>
      </c>
      <c r="B477" s="59" t="str">
        <f t="array" ref="B477">IFERROR(INDEX($A$11:$A$500, MATCH(0, COUNTIF($B$10:B476, $A$11:$A$500), 0)),"")</f>
        <v/>
      </c>
      <c r="C477" s="71" t="str">
        <f>IF(B477="","",COUNTIF('Incident Log'!$C$11:$C$500,B477))</f>
        <v/>
      </c>
      <c r="D477" s="71" t="str">
        <f>IF(B477="","",RANK(C477,$C$11:$C$500)+COUNTIF($C$11:C477,C477)-1)</f>
        <v/>
      </c>
      <c r="E477" s="71" t="str">
        <f t="shared" si="23"/>
        <v/>
      </c>
      <c r="F477" s="61" t="str">
        <f t="shared" si="21"/>
        <v/>
      </c>
      <c r="G477" s="73" t="str">
        <f t="shared" si="22"/>
        <v/>
      </c>
      <c r="H477" s="17"/>
    </row>
    <row r="478" spans="1:8" s="3" customFormat="1" x14ac:dyDescent="0.2">
      <c r="A478" s="60" t="str">
        <f>IF('Incident Log'!C478="","",'Incident Log'!C478)</f>
        <v/>
      </c>
      <c r="B478" s="59" t="str">
        <f t="array" ref="B478">IFERROR(INDEX($A$11:$A$500, MATCH(0, COUNTIF($B$10:B477, $A$11:$A$500), 0)),"")</f>
        <v/>
      </c>
      <c r="C478" s="71" t="str">
        <f>IF(B478="","",COUNTIF('Incident Log'!$C$11:$C$500,B478))</f>
        <v/>
      </c>
      <c r="D478" s="71" t="str">
        <f>IF(B478="","",RANK(C478,$C$11:$C$500)+COUNTIF($C$11:C478,C478)-1)</f>
        <v/>
      </c>
      <c r="E478" s="71" t="str">
        <f t="shared" si="23"/>
        <v/>
      </c>
      <c r="F478" s="61" t="str">
        <f t="shared" si="21"/>
        <v/>
      </c>
      <c r="G478" s="73" t="str">
        <f t="shared" si="22"/>
        <v/>
      </c>
      <c r="H478" s="17"/>
    </row>
    <row r="479" spans="1:8" s="3" customFormat="1" x14ac:dyDescent="0.2">
      <c r="A479" s="60" t="str">
        <f>IF('Incident Log'!C479="","",'Incident Log'!C479)</f>
        <v/>
      </c>
      <c r="B479" s="59" t="str">
        <f t="array" ref="B479">IFERROR(INDEX($A$11:$A$500, MATCH(0, COUNTIF($B$10:B478, $A$11:$A$500), 0)),"")</f>
        <v/>
      </c>
      <c r="C479" s="71" t="str">
        <f>IF(B479="","",COUNTIF('Incident Log'!$C$11:$C$500,B479))</f>
        <v/>
      </c>
      <c r="D479" s="71" t="str">
        <f>IF(B479="","",RANK(C479,$C$11:$C$500)+COUNTIF($C$11:C479,C479)-1)</f>
        <v/>
      </c>
      <c r="E479" s="71" t="str">
        <f t="shared" si="23"/>
        <v/>
      </c>
      <c r="F479" s="61" t="str">
        <f t="shared" si="21"/>
        <v/>
      </c>
      <c r="G479" s="73" t="str">
        <f t="shared" si="22"/>
        <v/>
      </c>
      <c r="H479" s="17"/>
    </row>
    <row r="480" spans="1:8" s="3" customFormat="1" x14ac:dyDescent="0.2">
      <c r="A480" s="60" t="str">
        <f>IF('Incident Log'!C480="","",'Incident Log'!C480)</f>
        <v/>
      </c>
      <c r="B480" s="59" t="str">
        <f t="array" ref="B480">IFERROR(INDEX($A$11:$A$500, MATCH(0, COUNTIF($B$10:B479, $A$11:$A$500), 0)),"")</f>
        <v/>
      </c>
      <c r="C480" s="71" t="str">
        <f>IF(B480="","",COUNTIF('Incident Log'!$C$11:$C$500,B480))</f>
        <v/>
      </c>
      <c r="D480" s="71" t="str">
        <f>IF(B480="","",RANK(C480,$C$11:$C$500)+COUNTIF($C$11:C480,C480)-1)</f>
        <v/>
      </c>
      <c r="E480" s="71" t="str">
        <f t="shared" si="23"/>
        <v/>
      </c>
      <c r="F480" s="61" t="str">
        <f t="shared" si="21"/>
        <v/>
      </c>
      <c r="G480" s="73" t="str">
        <f t="shared" si="22"/>
        <v/>
      </c>
      <c r="H480" s="17"/>
    </row>
    <row r="481" spans="1:8" s="3" customFormat="1" x14ac:dyDescent="0.2">
      <c r="A481" s="60" t="str">
        <f>IF('Incident Log'!C481="","",'Incident Log'!C481)</f>
        <v/>
      </c>
      <c r="B481" s="59" t="str">
        <f t="array" ref="B481">IFERROR(INDEX($A$11:$A$500, MATCH(0, COUNTIF($B$10:B480, $A$11:$A$500), 0)),"")</f>
        <v/>
      </c>
      <c r="C481" s="71" t="str">
        <f>IF(B481="","",COUNTIF('Incident Log'!$C$11:$C$500,B481))</f>
        <v/>
      </c>
      <c r="D481" s="71" t="str">
        <f>IF(B481="","",RANK(C481,$C$11:$C$500)+COUNTIF($C$11:C481,C481)-1)</f>
        <v/>
      </c>
      <c r="E481" s="71" t="str">
        <f t="shared" si="23"/>
        <v/>
      </c>
      <c r="F481" s="61" t="str">
        <f t="shared" si="21"/>
        <v/>
      </c>
      <c r="G481" s="73" t="str">
        <f t="shared" si="22"/>
        <v/>
      </c>
      <c r="H481" s="17"/>
    </row>
    <row r="482" spans="1:8" s="3" customFormat="1" x14ac:dyDescent="0.2">
      <c r="A482" s="60" t="str">
        <f>IF('Incident Log'!C482="","",'Incident Log'!C482)</f>
        <v/>
      </c>
      <c r="B482" s="59" t="str">
        <f t="array" ref="B482">IFERROR(INDEX($A$11:$A$500, MATCH(0, COUNTIF($B$10:B481, $A$11:$A$500), 0)),"")</f>
        <v/>
      </c>
      <c r="C482" s="71" t="str">
        <f>IF(B482="","",COUNTIF('Incident Log'!$C$11:$C$500,B482))</f>
        <v/>
      </c>
      <c r="D482" s="71" t="str">
        <f>IF(B482="","",RANK(C482,$C$11:$C$500)+COUNTIF($C$11:C482,C482)-1)</f>
        <v/>
      </c>
      <c r="E482" s="71" t="str">
        <f t="shared" si="23"/>
        <v/>
      </c>
      <c r="F482" s="61" t="str">
        <f t="shared" si="21"/>
        <v/>
      </c>
      <c r="G482" s="73" t="str">
        <f t="shared" si="22"/>
        <v/>
      </c>
      <c r="H482" s="17"/>
    </row>
    <row r="483" spans="1:8" s="3" customFormat="1" x14ac:dyDescent="0.2">
      <c r="A483" s="60" t="str">
        <f>IF('Incident Log'!C483="","",'Incident Log'!C483)</f>
        <v/>
      </c>
      <c r="B483" s="59" t="str">
        <f t="array" ref="B483">IFERROR(INDEX($A$11:$A$500, MATCH(0, COUNTIF($B$10:B482, $A$11:$A$500), 0)),"")</f>
        <v/>
      </c>
      <c r="C483" s="71" t="str">
        <f>IF(B483="","",COUNTIF('Incident Log'!$C$11:$C$500,B483))</f>
        <v/>
      </c>
      <c r="D483" s="71" t="str">
        <f>IF(B483="","",RANK(C483,$C$11:$C$500)+COUNTIF($C$11:C483,C483)-1)</f>
        <v/>
      </c>
      <c r="E483" s="71" t="str">
        <f t="shared" si="23"/>
        <v/>
      </c>
      <c r="F483" s="61" t="str">
        <f t="shared" si="21"/>
        <v/>
      </c>
      <c r="G483" s="73" t="str">
        <f t="shared" si="22"/>
        <v/>
      </c>
      <c r="H483" s="17"/>
    </row>
    <row r="484" spans="1:8" s="3" customFormat="1" x14ac:dyDescent="0.2">
      <c r="A484" s="60" t="str">
        <f>IF('Incident Log'!C484="","",'Incident Log'!C484)</f>
        <v/>
      </c>
      <c r="B484" s="59" t="str">
        <f t="array" ref="B484">IFERROR(INDEX($A$11:$A$500, MATCH(0, COUNTIF($B$10:B483, $A$11:$A$500), 0)),"")</f>
        <v/>
      </c>
      <c r="C484" s="71" t="str">
        <f>IF(B484="","",COUNTIF('Incident Log'!$C$11:$C$500,B484))</f>
        <v/>
      </c>
      <c r="D484" s="71" t="str">
        <f>IF(B484="","",RANK(C484,$C$11:$C$500)+COUNTIF($C$11:C484,C484)-1)</f>
        <v/>
      </c>
      <c r="E484" s="71" t="str">
        <f t="shared" si="23"/>
        <v/>
      </c>
      <c r="F484" s="61" t="str">
        <f t="shared" si="21"/>
        <v/>
      </c>
      <c r="G484" s="73" t="str">
        <f t="shared" si="22"/>
        <v/>
      </c>
      <c r="H484" s="17"/>
    </row>
    <row r="485" spans="1:8" s="3" customFormat="1" x14ac:dyDescent="0.2">
      <c r="A485" s="60" t="str">
        <f>IF('Incident Log'!C485="","",'Incident Log'!C485)</f>
        <v/>
      </c>
      <c r="B485" s="59" t="str">
        <f t="array" ref="B485">IFERROR(INDEX($A$11:$A$500, MATCH(0, COUNTIF($B$10:B484, $A$11:$A$500), 0)),"")</f>
        <v/>
      </c>
      <c r="C485" s="71" t="str">
        <f>IF(B485="","",COUNTIF('Incident Log'!$C$11:$C$500,B485))</f>
        <v/>
      </c>
      <c r="D485" s="71" t="str">
        <f>IF(B485="","",RANK(C485,$C$11:$C$500)+COUNTIF($C$11:C485,C485)-1)</f>
        <v/>
      </c>
      <c r="E485" s="71" t="str">
        <f t="shared" si="23"/>
        <v/>
      </c>
      <c r="F485" s="61" t="str">
        <f t="shared" si="21"/>
        <v/>
      </c>
      <c r="G485" s="73" t="str">
        <f t="shared" si="22"/>
        <v/>
      </c>
      <c r="H485" s="17"/>
    </row>
    <row r="486" spans="1:8" s="3" customFormat="1" x14ac:dyDescent="0.2">
      <c r="A486" s="60" t="str">
        <f>IF('Incident Log'!C486="","",'Incident Log'!C486)</f>
        <v/>
      </c>
      <c r="B486" s="59" t="str">
        <f t="array" ref="B486">IFERROR(INDEX($A$11:$A$500, MATCH(0, COUNTIF($B$10:B485, $A$11:$A$500), 0)),"")</f>
        <v/>
      </c>
      <c r="C486" s="71" t="str">
        <f>IF(B486="","",COUNTIF('Incident Log'!$C$11:$C$500,B486))</f>
        <v/>
      </c>
      <c r="D486" s="71" t="str">
        <f>IF(B486="","",RANK(C486,$C$11:$C$500)+COUNTIF($C$11:C486,C486)-1)</f>
        <v/>
      </c>
      <c r="E486" s="71" t="str">
        <f t="shared" si="23"/>
        <v/>
      </c>
      <c r="F486" s="61" t="str">
        <f t="shared" si="21"/>
        <v/>
      </c>
      <c r="G486" s="73" t="str">
        <f t="shared" si="22"/>
        <v/>
      </c>
      <c r="H486" s="17"/>
    </row>
    <row r="487" spans="1:8" s="3" customFormat="1" x14ac:dyDescent="0.2">
      <c r="A487" s="60" t="str">
        <f>IF('Incident Log'!C487="","",'Incident Log'!C487)</f>
        <v/>
      </c>
      <c r="B487" s="59" t="str">
        <f t="array" ref="B487">IFERROR(INDEX($A$11:$A$500, MATCH(0, COUNTIF($B$10:B486, $A$11:$A$500), 0)),"")</f>
        <v/>
      </c>
      <c r="C487" s="71" t="str">
        <f>IF(B487="","",COUNTIF('Incident Log'!$C$11:$C$500,B487))</f>
        <v/>
      </c>
      <c r="D487" s="71" t="str">
        <f>IF(B487="","",RANK(C487,$C$11:$C$500)+COUNTIF($C$11:C487,C487)-1)</f>
        <v/>
      </c>
      <c r="E487" s="71" t="str">
        <f t="shared" si="23"/>
        <v/>
      </c>
      <c r="F487" s="61" t="str">
        <f t="shared" si="21"/>
        <v/>
      </c>
      <c r="G487" s="73" t="str">
        <f t="shared" si="22"/>
        <v/>
      </c>
      <c r="H487" s="17"/>
    </row>
    <row r="488" spans="1:8" s="3" customFormat="1" x14ac:dyDescent="0.2">
      <c r="A488" s="60" t="str">
        <f>IF('Incident Log'!C488="","",'Incident Log'!C488)</f>
        <v/>
      </c>
      <c r="B488" s="59" t="str">
        <f t="array" ref="B488">IFERROR(INDEX($A$11:$A$500, MATCH(0, COUNTIF($B$10:B487, $A$11:$A$500), 0)),"")</f>
        <v/>
      </c>
      <c r="C488" s="71" t="str">
        <f>IF(B488="","",COUNTIF('Incident Log'!$C$11:$C$500,B488))</f>
        <v/>
      </c>
      <c r="D488" s="71" t="str">
        <f>IF(B488="","",RANK(C488,$C$11:$C$500)+COUNTIF($C$11:C488,C488)-1)</f>
        <v/>
      </c>
      <c r="E488" s="71" t="str">
        <f t="shared" si="23"/>
        <v/>
      </c>
      <c r="F488" s="61" t="str">
        <f t="shared" si="21"/>
        <v/>
      </c>
      <c r="G488" s="73" t="str">
        <f t="shared" si="22"/>
        <v/>
      </c>
      <c r="H488" s="17"/>
    </row>
    <row r="489" spans="1:8" s="3" customFormat="1" x14ac:dyDescent="0.2">
      <c r="A489" s="60" t="str">
        <f>IF('Incident Log'!C489="","",'Incident Log'!C489)</f>
        <v/>
      </c>
      <c r="B489" s="59" t="str">
        <f t="array" ref="B489">IFERROR(INDEX($A$11:$A$500, MATCH(0, COUNTIF($B$10:B488, $A$11:$A$500), 0)),"")</f>
        <v/>
      </c>
      <c r="C489" s="71" t="str">
        <f>IF(B489="","",COUNTIF('Incident Log'!$C$11:$C$500,B489))</f>
        <v/>
      </c>
      <c r="D489" s="71" t="str">
        <f>IF(B489="","",RANK(C489,$C$11:$C$500)+COUNTIF($C$11:C489,C489)-1)</f>
        <v/>
      </c>
      <c r="E489" s="71" t="str">
        <f t="shared" si="23"/>
        <v/>
      </c>
      <c r="F489" s="61" t="str">
        <f t="shared" si="21"/>
        <v/>
      </c>
      <c r="G489" s="73" t="str">
        <f t="shared" si="22"/>
        <v/>
      </c>
      <c r="H489" s="17"/>
    </row>
    <row r="490" spans="1:8" s="3" customFormat="1" x14ac:dyDescent="0.2">
      <c r="A490" s="60" t="str">
        <f>IF('Incident Log'!C490="","",'Incident Log'!C490)</f>
        <v/>
      </c>
      <c r="B490" s="59" t="str">
        <f t="array" ref="B490">IFERROR(INDEX($A$11:$A$500, MATCH(0, COUNTIF($B$10:B489, $A$11:$A$500), 0)),"")</f>
        <v/>
      </c>
      <c r="C490" s="71" t="str">
        <f>IF(B490="","",COUNTIF('Incident Log'!$C$11:$C$500,B490))</f>
        <v/>
      </c>
      <c r="D490" s="71" t="str">
        <f>IF(B490="","",RANK(C490,$C$11:$C$500)+COUNTIF($C$11:C490,C490)-1)</f>
        <v/>
      </c>
      <c r="E490" s="71" t="str">
        <f t="shared" si="23"/>
        <v/>
      </c>
      <c r="F490" s="61" t="str">
        <f t="shared" si="21"/>
        <v/>
      </c>
      <c r="G490" s="73" t="str">
        <f t="shared" si="22"/>
        <v/>
      </c>
      <c r="H490" s="17"/>
    </row>
    <row r="491" spans="1:8" s="3" customFormat="1" x14ac:dyDescent="0.2">
      <c r="A491" s="60" t="str">
        <f>IF('Incident Log'!C491="","",'Incident Log'!C491)</f>
        <v/>
      </c>
      <c r="B491" s="59" t="str">
        <f t="array" ref="B491">IFERROR(INDEX($A$11:$A$500, MATCH(0, COUNTIF($B$10:B490, $A$11:$A$500), 0)),"")</f>
        <v/>
      </c>
      <c r="C491" s="71" t="str">
        <f>IF(B491="","",COUNTIF('Incident Log'!$C$11:$C$500,B491))</f>
        <v/>
      </c>
      <c r="D491" s="71" t="str">
        <f>IF(B491="","",RANK(C491,$C$11:$C$500)+COUNTIF($C$11:C491,C491)-1)</f>
        <v/>
      </c>
      <c r="E491" s="71" t="str">
        <f t="shared" si="23"/>
        <v/>
      </c>
      <c r="F491" s="61" t="str">
        <f t="shared" si="21"/>
        <v/>
      </c>
      <c r="G491" s="73" t="str">
        <f t="shared" si="22"/>
        <v/>
      </c>
      <c r="H491" s="17"/>
    </row>
    <row r="492" spans="1:8" s="3" customFormat="1" x14ac:dyDescent="0.2">
      <c r="A492" s="60" t="str">
        <f>IF('Incident Log'!C492="","",'Incident Log'!C492)</f>
        <v/>
      </c>
      <c r="B492" s="59" t="str">
        <f t="array" ref="B492">IFERROR(INDEX($A$11:$A$500, MATCH(0, COUNTIF($B$10:B491, $A$11:$A$500), 0)),"")</f>
        <v/>
      </c>
      <c r="C492" s="71" t="str">
        <f>IF(B492="","",COUNTIF('Incident Log'!$C$11:$C$500,B492))</f>
        <v/>
      </c>
      <c r="D492" s="71" t="str">
        <f>IF(B492="","",RANK(C492,$C$11:$C$500)+COUNTIF($C$11:C492,C492)-1)</f>
        <v/>
      </c>
      <c r="E492" s="71" t="str">
        <f t="shared" si="23"/>
        <v/>
      </c>
      <c r="F492" s="61" t="str">
        <f t="shared" si="21"/>
        <v/>
      </c>
      <c r="G492" s="73" t="str">
        <f t="shared" si="22"/>
        <v/>
      </c>
      <c r="H492" s="17"/>
    </row>
    <row r="493" spans="1:8" s="3" customFormat="1" x14ac:dyDescent="0.2">
      <c r="A493" s="60" t="str">
        <f>IF('Incident Log'!C493="","",'Incident Log'!C493)</f>
        <v/>
      </c>
      <c r="B493" s="59" t="str">
        <f t="array" ref="B493">IFERROR(INDEX($A$11:$A$500, MATCH(0, COUNTIF($B$10:B492, $A$11:$A$500), 0)),"")</f>
        <v/>
      </c>
      <c r="C493" s="71" t="str">
        <f>IF(B493="","",COUNTIF('Incident Log'!$C$11:$C$500,B493))</f>
        <v/>
      </c>
      <c r="D493" s="71" t="str">
        <f>IF(B493="","",RANK(C493,$C$11:$C$500)+COUNTIF($C$11:C493,C493)-1)</f>
        <v/>
      </c>
      <c r="E493" s="71" t="str">
        <f t="shared" si="23"/>
        <v/>
      </c>
      <c r="F493" s="61" t="str">
        <f t="shared" si="21"/>
        <v/>
      </c>
      <c r="G493" s="73" t="str">
        <f t="shared" si="22"/>
        <v/>
      </c>
      <c r="H493" s="17"/>
    </row>
    <row r="494" spans="1:8" s="3" customFormat="1" x14ac:dyDescent="0.2">
      <c r="A494" s="60" t="str">
        <f>IF('Incident Log'!C494="","",'Incident Log'!C494)</f>
        <v/>
      </c>
      <c r="B494" s="59" t="str">
        <f t="array" ref="B494">IFERROR(INDEX($A$11:$A$500, MATCH(0, COUNTIF($B$10:B493, $A$11:$A$500), 0)),"")</f>
        <v/>
      </c>
      <c r="C494" s="71" t="str">
        <f>IF(B494="","",COUNTIF('Incident Log'!$C$11:$C$500,B494))</f>
        <v/>
      </c>
      <c r="D494" s="71" t="str">
        <f>IF(B494="","",RANK(C494,$C$11:$C$500)+COUNTIF($C$11:C494,C494)-1)</f>
        <v/>
      </c>
      <c r="E494" s="71" t="str">
        <f t="shared" si="23"/>
        <v/>
      </c>
      <c r="F494" s="61" t="str">
        <f t="shared" si="21"/>
        <v/>
      </c>
      <c r="G494" s="73" t="str">
        <f t="shared" si="22"/>
        <v/>
      </c>
      <c r="H494" s="17"/>
    </row>
    <row r="495" spans="1:8" s="3" customFormat="1" x14ac:dyDescent="0.2">
      <c r="A495" s="60" t="str">
        <f>IF('Incident Log'!C495="","",'Incident Log'!C495)</f>
        <v/>
      </c>
      <c r="B495" s="59" t="str">
        <f t="array" ref="B495">IFERROR(INDEX($A$11:$A$500, MATCH(0, COUNTIF($B$10:B494, $A$11:$A$500), 0)),"")</f>
        <v/>
      </c>
      <c r="C495" s="71" t="str">
        <f>IF(B495="","",COUNTIF('Incident Log'!$C$11:$C$500,B495))</f>
        <v/>
      </c>
      <c r="D495" s="71" t="str">
        <f>IF(B495="","",RANK(C495,$C$11:$C$500)+COUNTIF($C$11:C495,C495)-1)</f>
        <v/>
      </c>
      <c r="E495" s="71" t="str">
        <f t="shared" si="23"/>
        <v/>
      </c>
      <c r="F495" s="61" t="str">
        <f t="shared" si="21"/>
        <v/>
      </c>
      <c r="G495" s="73" t="str">
        <f t="shared" si="22"/>
        <v/>
      </c>
      <c r="H495" s="17"/>
    </row>
    <row r="496" spans="1:8" s="3" customFormat="1" x14ac:dyDescent="0.2">
      <c r="A496" s="60" t="str">
        <f>IF('Incident Log'!C496="","",'Incident Log'!C496)</f>
        <v/>
      </c>
      <c r="B496" s="59" t="str">
        <f t="array" ref="B496">IFERROR(INDEX($A$11:$A$500, MATCH(0, COUNTIF($B$10:B495, $A$11:$A$500), 0)),"")</f>
        <v/>
      </c>
      <c r="C496" s="71" t="str">
        <f>IF(B496="","",COUNTIF('Incident Log'!$C$11:$C$500,B496))</f>
        <v/>
      </c>
      <c r="D496" s="71" t="str">
        <f>IF(B496="","",RANK(C496,$C$11:$C$500)+COUNTIF($C$11:C496,C496)-1)</f>
        <v/>
      </c>
      <c r="E496" s="71" t="str">
        <f t="shared" si="23"/>
        <v/>
      </c>
      <c r="F496" s="61" t="str">
        <f t="shared" si="21"/>
        <v/>
      </c>
      <c r="G496" s="73" t="str">
        <f t="shared" si="22"/>
        <v/>
      </c>
      <c r="H496" s="17"/>
    </row>
    <row r="497" spans="1:8" s="3" customFormat="1" x14ac:dyDescent="0.2">
      <c r="A497" s="60" t="str">
        <f>IF('Incident Log'!C497="","",'Incident Log'!C497)</f>
        <v/>
      </c>
      <c r="B497" s="59" t="str">
        <f t="array" ref="B497">IFERROR(INDEX($A$11:$A$500, MATCH(0, COUNTIF($B$10:B496, $A$11:$A$500), 0)),"")</f>
        <v/>
      </c>
      <c r="C497" s="71" t="str">
        <f>IF(B497="","",COUNTIF('Incident Log'!$C$11:$C$500,B497))</f>
        <v/>
      </c>
      <c r="D497" s="71" t="str">
        <f>IF(B497="","",RANK(C497,$C$11:$C$500)+COUNTIF($C$11:C497,C497)-1)</f>
        <v/>
      </c>
      <c r="E497" s="71" t="str">
        <f t="shared" si="23"/>
        <v/>
      </c>
      <c r="F497" s="61" t="str">
        <f t="shared" si="21"/>
        <v/>
      </c>
      <c r="G497" s="73" t="str">
        <f t="shared" si="22"/>
        <v/>
      </c>
      <c r="H497" s="17"/>
    </row>
    <row r="498" spans="1:8" s="3" customFormat="1" x14ac:dyDescent="0.2">
      <c r="A498" s="60" t="str">
        <f>IF('Incident Log'!C498="","",'Incident Log'!C498)</f>
        <v/>
      </c>
      <c r="B498" s="59" t="str">
        <f t="array" ref="B498">IFERROR(INDEX($A$11:$A$500, MATCH(0, COUNTIF($B$10:B497, $A$11:$A$500), 0)),"")</f>
        <v/>
      </c>
      <c r="C498" s="71" t="str">
        <f>IF(B498="","",COUNTIF('Incident Log'!$C$11:$C$500,B498))</f>
        <v/>
      </c>
      <c r="D498" s="71" t="str">
        <f>IF(B498="","",RANK(C498,$C$11:$C$500)+COUNTIF($C$11:C498,C498)-1)</f>
        <v/>
      </c>
      <c r="E498" s="71" t="str">
        <f t="shared" si="23"/>
        <v/>
      </c>
      <c r="F498" s="61" t="str">
        <f t="shared" si="21"/>
        <v/>
      </c>
      <c r="G498" s="73" t="str">
        <f t="shared" si="22"/>
        <v/>
      </c>
      <c r="H498" s="17"/>
    </row>
    <row r="499" spans="1:8" s="3" customFormat="1" x14ac:dyDescent="0.2">
      <c r="A499" s="60" t="str">
        <f>IF('Incident Log'!C499="","",'Incident Log'!C499)</f>
        <v/>
      </c>
      <c r="B499" s="59" t="str">
        <f t="array" ref="B499">IFERROR(INDEX($A$11:$A$500, MATCH(0, COUNTIF($B$10:B498, $A$11:$A$500), 0)),"")</f>
        <v/>
      </c>
      <c r="C499" s="71" t="str">
        <f>IF(B499="","",COUNTIF('Incident Log'!$C$11:$C$500,B499))</f>
        <v/>
      </c>
      <c r="D499" s="71" t="str">
        <f>IF(B499="","",RANK(C499,$C$11:$C$500)+COUNTIF($C$11:C499,C499)-1)</f>
        <v/>
      </c>
      <c r="E499" s="71" t="str">
        <f t="shared" si="23"/>
        <v/>
      </c>
      <c r="F499" s="61" t="str">
        <f t="shared" si="21"/>
        <v/>
      </c>
      <c r="G499" s="73" t="str">
        <f t="shared" si="22"/>
        <v/>
      </c>
      <c r="H499" s="17"/>
    </row>
    <row r="500" spans="1:8" s="3" customFormat="1" x14ac:dyDescent="0.2">
      <c r="A500" s="60" t="str">
        <f>IF('Incident Log'!C500="","",'Incident Log'!C500)</f>
        <v/>
      </c>
      <c r="B500" s="59" t="str">
        <f t="array" ref="B500">IFERROR(INDEX($A$11:$A$500, MATCH(0, COUNTIF($B$10:B499, $A$11:$A$500), 0)),"")</f>
        <v/>
      </c>
      <c r="C500" s="71" t="str">
        <f>IF(B500="","",COUNTIF('Incident Log'!$C$11:$C$500,B500))</f>
        <v/>
      </c>
      <c r="D500" s="71" t="str">
        <f>IF(B500="","",RANK(C500,$C$11:$C$500)+COUNTIF($C$11:C500,C500)-1)</f>
        <v/>
      </c>
      <c r="E500" s="71" t="str">
        <f t="shared" si="23"/>
        <v/>
      </c>
      <c r="F500" s="61" t="str">
        <f t="shared" si="21"/>
        <v/>
      </c>
      <c r="G500" s="73" t="str">
        <f t="shared" si="22"/>
        <v/>
      </c>
      <c r="H500" s="17"/>
    </row>
  </sheetData>
  <sheetProtection sheet="1" objects="1" scenarios="1"/>
  <pageMargins left="0.25" right="0.25" top="0.5" bottom="0.5" header="0.5" footer="0.5"/>
  <pageSetup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0" tint="-0.249977111117893"/>
    <pageSetUpPr autoPageBreaks="0"/>
  </sheetPr>
  <dimension ref="A1:G76"/>
  <sheetViews>
    <sheetView showGridLines="0" zoomScaleNormal="100" workbookViewId="0">
      <pane ySplit="8" topLeftCell="A9" activePane="bottomLeft" state="frozen"/>
      <selection activeCell="A9" sqref="A9"/>
      <selection pane="bottomLeft" activeCell="A68" sqref="A68"/>
    </sheetView>
  </sheetViews>
  <sheetFormatPr defaultColWidth="12.33203125" defaultRowHeight="11.25" x14ac:dyDescent="0.2"/>
  <cols>
    <col min="1" max="1" width="35" style="23" customWidth="1"/>
    <col min="2" max="2" width="24" style="23" customWidth="1"/>
    <col min="3" max="3" width="16.6640625" style="23" customWidth="1"/>
    <col min="4" max="4" width="20.5" style="23" customWidth="1"/>
    <col min="5" max="5" width="17.6640625" style="23" bestFit="1" customWidth="1"/>
    <col min="6" max="6" width="14.6640625" style="23" bestFit="1" customWidth="1"/>
    <col min="7" max="7" width="2.6640625" style="44" customWidth="1"/>
    <col min="8" max="14" width="12.33203125" style="2" customWidth="1"/>
    <col min="15" max="16384" width="12.33203125" style="2"/>
  </cols>
  <sheetData>
    <row r="1" spans="1:7" x14ac:dyDescent="0.2">
      <c r="A1" s="27"/>
      <c r="B1" s="27"/>
      <c r="C1" s="27"/>
      <c r="D1" s="27"/>
      <c r="E1" s="27"/>
      <c r="F1" s="27"/>
      <c r="G1" s="40"/>
    </row>
    <row r="2" spans="1:7" x14ac:dyDescent="0.2">
      <c r="A2" s="27"/>
      <c r="B2" s="27"/>
      <c r="C2" s="27"/>
      <c r="D2" s="27"/>
      <c r="E2" s="27"/>
      <c r="F2" s="27"/>
      <c r="G2" s="40"/>
    </row>
    <row r="3" spans="1:7" ht="2.25" customHeight="1" x14ac:dyDescent="0.2">
      <c r="A3" s="27"/>
      <c r="B3" s="27"/>
      <c r="C3" s="27"/>
      <c r="D3" s="27"/>
      <c r="E3" s="27"/>
      <c r="F3" s="27"/>
      <c r="G3" s="40"/>
    </row>
    <row r="4" spans="1:7" x14ac:dyDescent="0.2">
      <c r="A4" s="27"/>
      <c r="B4" s="27"/>
      <c r="C4" s="27"/>
      <c r="D4" s="27"/>
      <c r="E4" s="27"/>
      <c r="F4" s="27"/>
      <c r="G4" s="40"/>
    </row>
    <row r="5" spans="1:7" x14ac:dyDescent="0.2">
      <c r="A5" s="27"/>
      <c r="B5" s="27"/>
      <c r="C5" s="27"/>
      <c r="D5" s="27"/>
      <c r="E5" s="27"/>
      <c r="F5" s="27"/>
      <c r="G5" s="40"/>
    </row>
    <row r="6" spans="1:7" x14ac:dyDescent="0.2">
      <c r="A6" s="21" t="str">
        <f>"Reference - "&amp;Input!B14</f>
        <v>Reference - SITE &amp; ADDRESS</v>
      </c>
      <c r="B6" s="62"/>
      <c r="C6" s="62"/>
      <c r="D6" s="62"/>
      <c r="E6" s="62"/>
      <c r="F6" s="62"/>
      <c r="G6" s="41"/>
    </row>
    <row r="7" spans="1:7" x14ac:dyDescent="0.2">
      <c r="A7" s="22"/>
      <c r="B7" s="22"/>
      <c r="C7" s="22"/>
      <c r="D7" s="22"/>
      <c r="E7" s="22"/>
      <c r="F7" s="22"/>
      <c r="G7" s="42"/>
    </row>
    <row r="8" spans="1:7" s="8" customFormat="1" x14ac:dyDescent="0.2">
      <c r="A8" s="34" t="s">
        <v>6</v>
      </c>
      <c r="B8" s="34" t="s">
        <v>10</v>
      </c>
      <c r="C8" s="34" t="s">
        <v>57</v>
      </c>
      <c r="D8" s="34" t="s">
        <v>5</v>
      </c>
      <c r="E8" s="34" t="s">
        <v>62</v>
      </c>
      <c r="F8" s="34" t="s">
        <v>114</v>
      </c>
      <c r="G8" s="19"/>
    </row>
    <row r="9" spans="1:7" x14ac:dyDescent="0.2">
      <c r="A9" s="35" t="s">
        <v>31</v>
      </c>
      <c r="B9" s="63" t="s">
        <v>49</v>
      </c>
      <c r="C9" s="35" t="s">
        <v>30</v>
      </c>
      <c r="D9" s="35" t="s">
        <v>61</v>
      </c>
      <c r="E9" s="35" t="s">
        <v>63</v>
      </c>
      <c r="F9" s="80">
        <v>0</v>
      </c>
      <c r="G9" s="42"/>
    </row>
    <row r="10" spans="1:7" s="8" customFormat="1" x14ac:dyDescent="0.2">
      <c r="A10" s="35" t="s">
        <v>146</v>
      </c>
      <c r="B10" s="63" t="s">
        <v>50</v>
      </c>
      <c r="C10" s="35" t="s">
        <v>58</v>
      </c>
      <c r="D10" s="35" t="s">
        <v>25</v>
      </c>
      <c r="E10" s="35" t="s">
        <v>64</v>
      </c>
      <c r="F10" s="80">
        <v>1</v>
      </c>
      <c r="G10" s="42"/>
    </row>
    <row r="11" spans="1:7" s="33" customFormat="1" x14ac:dyDescent="0.2">
      <c r="A11" s="35" t="s">
        <v>131</v>
      </c>
      <c r="B11" s="63" t="s">
        <v>51</v>
      </c>
      <c r="C11" s="35" t="s">
        <v>59</v>
      </c>
      <c r="D11" s="35" t="s">
        <v>20</v>
      </c>
      <c r="E11" s="35" t="s">
        <v>65</v>
      </c>
      <c r="F11" s="80">
        <v>2</v>
      </c>
      <c r="G11" s="43"/>
    </row>
    <row r="12" spans="1:7" s="33" customFormat="1" x14ac:dyDescent="0.2">
      <c r="A12" s="35" t="s">
        <v>27</v>
      </c>
      <c r="B12" s="63" t="s">
        <v>52</v>
      </c>
      <c r="C12" s="35" t="s">
        <v>60</v>
      </c>
      <c r="D12" s="35" t="s">
        <v>22</v>
      </c>
      <c r="E12" s="35" t="s">
        <v>48</v>
      </c>
      <c r="F12" s="80">
        <v>3</v>
      </c>
      <c r="G12" s="43"/>
    </row>
    <row r="13" spans="1:7" s="33" customFormat="1" x14ac:dyDescent="0.2">
      <c r="A13" s="35" t="s">
        <v>32</v>
      </c>
      <c r="B13" s="63" t="s">
        <v>53</v>
      </c>
      <c r="C13" s="63"/>
      <c r="D13" s="63" t="s">
        <v>48</v>
      </c>
      <c r="E13" s="63"/>
      <c r="F13" s="22"/>
      <c r="G13" s="43"/>
    </row>
    <row r="14" spans="1:7" s="33" customFormat="1" x14ac:dyDescent="0.2">
      <c r="A14" s="35" t="s">
        <v>76</v>
      </c>
      <c r="B14" s="63" t="s">
        <v>54</v>
      </c>
      <c r="C14" s="63"/>
      <c r="D14" s="63"/>
      <c r="E14" s="63"/>
      <c r="F14" s="22"/>
      <c r="G14" s="43"/>
    </row>
    <row r="15" spans="1:7" s="33" customFormat="1" x14ac:dyDescent="0.2">
      <c r="A15" s="35" t="s">
        <v>132</v>
      </c>
      <c r="B15" s="63" t="s">
        <v>55</v>
      </c>
      <c r="C15" s="63"/>
      <c r="D15" s="63"/>
      <c r="E15" s="63"/>
      <c r="F15" s="22"/>
      <c r="G15" s="43"/>
    </row>
    <row r="16" spans="1:7" s="33" customFormat="1" x14ac:dyDescent="0.2">
      <c r="A16" s="35" t="s">
        <v>133</v>
      </c>
      <c r="B16" s="63" t="s">
        <v>56</v>
      </c>
      <c r="C16" s="63"/>
      <c r="D16" s="63"/>
      <c r="E16" s="63"/>
      <c r="F16" s="22"/>
      <c r="G16" s="43"/>
    </row>
    <row r="17" spans="1:7" s="33" customFormat="1" x14ac:dyDescent="0.2">
      <c r="A17" s="35" t="s">
        <v>148</v>
      </c>
      <c r="B17" s="63"/>
      <c r="C17" s="63"/>
      <c r="D17" s="63"/>
      <c r="E17" s="63"/>
      <c r="F17" s="22"/>
      <c r="G17" s="43"/>
    </row>
    <row r="18" spans="1:7" s="33" customFormat="1" x14ac:dyDescent="0.2">
      <c r="A18" s="35" t="s">
        <v>150</v>
      </c>
      <c r="B18" s="63"/>
      <c r="C18" s="63"/>
      <c r="D18" s="63"/>
      <c r="E18" s="63"/>
      <c r="F18" s="22"/>
      <c r="G18" s="43"/>
    </row>
    <row r="19" spans="1:7" s="33" customFormat="1" x14ac:dyDescent="0.2">
      <c r="A19" s="35" t="s">
        <v>149</v>
      </c>
      <c r="B19" s="63"/>
      <c r="C19" s="63"/>
      <c r="D19" s="63"/>
      <c r="E19" s="63"/>
      <c r="F19" s="22"/>
      <c r="G19" s="43"/>
    </row>
    <row r="20" spans="1:7" s="33" customFormat="1" x14ac:dyDescent="0.2">
      <c r="A20" s="35" t="s">
        <v>134</v>
      </c>
      <c r="B20" s="63"/>
      <c r="C20" s="63"/>
      <c r="D20" s="63"/>
      <c r="E20" s="63"/>
      <c r="F20" s="22"/>
      <c r="G20" s="43"/>
    </row>
    <row r="21" spans="1:7" s="33" customFormat="1" x14ac:dyDescent="0.2">
      <c r="A21" s="35" t="s">
        <v>77</v>
      </c>
      <c r="B21" s="63"/>
      <c r="C21" s="63"/>
      <c r="D21" s="63"/>
      <c r="E21" s="63"/>
      <c r="F21" s="22"/>
      <c r="G21" s="43"/>
    </row>
    <row r="22" spans="1:7" s="33" customFormat="1" x14ac:dyDescent="0.2">
      <c r="A22" s="35" t="s">
        <v>78</v>
      </c>
      <c r="B22" s="63"/>
      <c r="C22" s="63"/>
      <c r="D22" s="63"/>
      <c r="E22" s="63"/>
      <c r="F22" s="22"/>
      <c r="G22" s="43"/>
    </row>
    <row r="23" spans="1:7" s="33" customFormat="1" x14ac:dyDescent="0.2">
      <c r="A23" s="35" t="s">
        <v>21</v>
      </c>
      <c r="B23" s="63"/>
      <c r="C23" s="63"/>
      <c r="D23" s="63"/>
      <c r="E23" s="63"/>
      <c r="F23" s="22"/>
      <c r="G23" s="43"/>
    </row>
    <row r="24" spans="1:7" s="33" customFormat="1" x14ac:dyDescent="0.2">
      <c r="A24" s="35" t="s">
        <v>79</v>
      </c>
      <c r="B24" s="63"/>
      <c r="C24" s="63"/>
      <c r="D24" s="63"/>
      <c r="E24" s="63"/>
      <c r="F24" s="22"/>
      <c r="G24" s="43"/>
    </row>
    <row r="25" spans="1:7" s="33" customFormat="1" x14ac:dyDescent="0.2">
      <c r="A25" s="35" t="s">
        <v>28</v>
      </c>
      <c r="B25" s="63"/>
      <c r="C25" s="63"/>
      <c r="D25" s="63"/>
      <c r="E25" s="63"/>
      <c r="F25" s="22"/>
      <c r="G25" s="43"/>
    </row>
    <row r="26" spans="1:7" s="33" customFormat="1" x14ac:dyDescent="0.2">
      <c r="A26" s="35" t="s">
        <v>33</v>
      </c>
      <c r="B26" s="63"/>
      <c r="C26" s="63"/>
      <c r="D26" s="63"/>
      <c r="E26" s="63"/>
      <c r="F26" s="22"/>
      <c r="G26" s="43"/>
    </row>
    <row r="27" spans="1:7" s="33" customFormat="1" x14ac:dyDescent="0.2">
      <c r="A27" s="35" t="s">
        <v>147</v>
      </c>
      <c r="B27" s="63"/>
      <c r="C27" s="63"/>
      <c r="D27" s="63"/>
      <c r="E27" s="63"/>
      <c r="F27" s="22"/>
      <c r="G27" s="43"/>
    </row>
    <row r="28" spans="1:7" s="33" customFormat="1" x14ac:dyDescent="0.2">
      <c r="A28" s="35" t="s">
        <v>135</v>
      </c>
      <c r="B28" s="63"/>
      <c r="C28" s="63"/>
      <c r="D28" s="63"/>
      <c r="E28" s="63"/>
      <c r="F28" s="22"/>
      <c r="G28" s="43"/>
    </row>
    <row r="29" spans="1:7" s="33" customFormat="1" x14ac:dyDescent="0.2">
      <c r="A29" s="35" t="s">
        <v>136</v>
      </c>
      <c r="B29" s="63"/>
      <c r="C29" s="63"/>
      <c r="D29" s="63"/>
      <c r="E29" s="63"/>
      <c r="F29" s="22"/>
      <c r="G29" s="43"/>
    </row>
    <row r="30" spans="1:7" s="33" customFormat="1" x14ac:dyDescent="0.2">
      <c r="A30" s="35" t="s">
        <v>137</v>
      </c>
      <c r="B30" s="63"/>
      <c r="C30" s="63"/>
      <c r="D30" s="63"/>
      <c r="E30" s="63"/>
      <c r="F30" s="22"/>
      <c r="G30" s="43"/>
    </row>
    <row r="31" spans="1:7" s="33" customFormat="1" x14ac:dyDescent="0.2">
      <c r="A31" s="35" t="s">
        <v>80</v>
      </c>
      <c r="B31" s="63"/>
      <c r="C31" s="63"/>
      <c r="D31" s="63"/>
      <c r="E31" s="63"/>
      <c r="F31" s="22"/>
      <c r="G31" s="43"/>
    </row>
    <row r="32" spans="1:7" s="33" customFormat="1" x14ac:dyDescent="0.2">
      <c r="A32" s="35" t="s">
        <v>34</v>
      </c>
      <c r="B32" s="63"/>
      <c r="C32" s="63"/>
      <c r="D32" s="63"/>
      <c r="E32" s="63"/>
      <c r="F32" s="22"/>
      <c r="G32" s="43"/>
    </row>
    <row r="33" spans="1:7" s="33" customFormat="1" x14ac:dyDescent="0.2">
      <c r="A33" s="35" t="s">
        <v>35</v>
      </c>
      <c r="B33" s="63"/>
      <c r="C33" s="63"/>
      <c r="D33" s="63"/>
      <c r="E33" s="63"/>
      <c r="F33" s="22"/>
      <c r="G33" s="43"/>
    </row>
    <row r="34" spans="1:7" s="33" customFormat="1" x14ac:dyDescent="0.2">
      <c r="A34" s="35" t="s">
        <v>36</v>
      </c>
      <c r="B34" s="63"/>
      <c r="C34" s="63"/>
      <c r="D34" s="63"/>
      <c r="E34" s="63"/>
      <c r="F34" s="22"/>
      <c r="G34" s="43"/>
    </row>
    <row r="35" spans="1:7" s="33" customFormat="1" x14ac:dyDescent="0.2">
      <c r="A35" s="35" t="s">
        <v>37</v>
      </c>
      <c r="B35" s="63"/>
      <c r="C35" s="63"/>
      <c r="D35" s="63"/>
      <c r="E35" s="63"/>
      <c r="F35" s="22"/>
      <c r="G35" s="43"/>
    </row>
    <row r="36" spans="1:7" s="33" customFormat="1" x14ac:dyDescent="0.2">
      <c r="A36" s="35" t="s">
        <v>29</v>
      </c>
      <c r="B36" s="63"/>
      <c r="C36" s="63"/>
      <c r="D36" s="63"/>
      <c r="E36" s="63"/>
      <c r="F36" s="22"/>
      <c r="G36" s="43"/>
    </row>
    <row r="37" spans="1:7" s="33" customFormat="1" x14ac:dyDescent="0.2">
      <c r="A37" s="35" t="s">
        <v>38</v>
      </c>
      <c r="B37" s="63"/>
      <c r="C37" s="63"/>
      <c r="D37" s="63"/>
      <c r="E37" s="63"/>
      <c r="F37" s="22"/>
      <c r="G37" s="43"/>
    </row>
    <row r="38" spans="1:7" s="33" customFormat="1" x14ac:dyDescent="0.2">
      <c r="A38" s="35" t="s">
        <v>138</v>
      </c>
      <c r="B38" s="63"/>
      <c r="C38" s="63"/>
      <c r="D38" s="63"/>
      <c r="E38" s="63"/>
      <c r="F38" s="22"/>
      <c r="G38" s="43"/>
    </row>
    <row r="39" spans="1:7" s="33" customFormat="1" x14ac:dyDescent="0.2">
      <c r="A39" s="35" t="s">
        <v>23</v>
      </c>
      <c r="B39" s="63"/>
      <c r="C39" s="63"/>
      <c r="D39" s="63"/>
      <c r="E39" s="63"/>
      <c r="F39" s="22"/>
      <c r="G39" s="43"/>
    </row>
    <row r="40" spans="1:7" s="33" customFormat="1" x14ac:dyDescent="0.2">
      <c r="A40" s="35" t="s">
        <v>81</v>
      </c>
      <c r="B40" s="63"/>
      <c r="C40" s="63"/>
      <c r="D40" s="63"/>
      <c r="E40" s="63"/>
      <c r="F40" s="22"/>
      <c r="G40" s="43"/>
    </row>
    <row r="41" spans="1:7" s="33" customFormat="1" x14ac:dyDescent="0.2">
      <c r="A41" s="35" t="s">
        <v>139</v>
      </c>
      <c r="B41" s="63"/>
      <c r="C41" s="63"/>
      <c r="D41" s="63"/>
      <c r="E41" s="63"/>
      <c r="F41" s="22"/>
      <c r="G41" s="43"/>
    </row>
    <row r="42" spans="1:7" s="33" customFormat="1" x14ac:dyDescent="0.2">
      <c r="A42" s="35" t="s">
        <v>140</v>
      </c>
      <c r="B42" s="63"/>
      <c r="C42" s="63"/>
      <c r="D42" s="63"/>
      <c r="E42" s="63"/>
      <c r="F42" s="22"/>
      <c r="G42" s="43"/>
    </row>
    <row r="43" spans="1:7" s="33" customFormat="1" x14ac:dyDescent="0.2">
      <c r="A43" s="35" t="s">
        <v>141</v>
      </c>
      <c r="B43" s="63"/>
      <c r="C43" s="63"/>
      <c r="D43" s="63"/>
      <c r="E43" s="63"/>
      <c r="F43" s="22"/>
      <c r="G43" s="43"/>
    </row>
    <row r="44" spans="1:7" s="33" customFormat="1" x14ac:dyDescent="0.2">
      <c r="A44" s="35" t="s">
        <v>142</v>
      </c>
      <c r="B44" s="63"/>
      <c r="C44" s="63"/>
      <c r="D44" s="63"/>
      <c r="E44" s="63"/>
      <c r="F44" s="22"/>
      <c r="G44" s="43"/>
    </row>
    <row r="45" spans="1:7" s="33" customFormat="1" x14ac:dyDescent="0.2">
      <c r="A45" s="35" t="s">
        <v>82</v>
      </c>
      <c r="B45" s="63"/>
      <c r="C45" s="63"/>
      <c r="D45" s="63"/>
      <c r="E45" s="63"/>
      <c r="F45" s="22"/>
      <c r="G45" s="43"/>
    </row>
    <row r="46" spans="1:7" s="33" customFormat="1" x14ac:dyDescent="0.2">
      <c r="A46" s="35" t="s">
        <v>83</v>
      </c>
      <c r="B46" s="63"/>
      <c r="C46" s="63"/>
      <c r="D46" s="63"/>
      <c r="E46" s="63"/>
      <c r="F46" s="22"/>
      <c r="G46" s="43"/>
    </row>
    <row r="47" spans="1:7" s="33" customFormat="1" x14ac:dyDescent="0.2">
      <c r="A47" s="35" t="s">
        <v>151</v>
      </c>
      <c r="B47" s="63"/>
      <c r="C47" s="63"/>
      <c r="D47" s="63"/>
      <c r="E47" s="63"/>
      <c r="F47" s="22"/>
      <c r="G47" s="43"/>
    </row>
    <row r="48" spans="1:7" s="33" customFormat="1" x14ac:dyDescent="0.2">
      <c r="A48" s="35" t="s">
        <v>26</v>
      </c>
      <c r="B48" s="63"/>
      <c r="C48" s="63"/>
      <c r="D48" s="63"/>
      <c r="E48" s="63"/>
      <c r="F48" s="22"/>
      <c r="G48" s="43"/>
    </row>
    <row r="49" spans="1:7" s="33" customFormat="1" x14ac:dyDescent="0.2">
      <c r="A49" s="35" t="s">
        <v>84</v>
      </c>
      <c r="B49" s="63"/>
      <c r="C49" s="63"/>
      <c r="D49" s="63"/>
      <c r="E49" s="63"/>
      <c r="F49" s="22"/>
      <c r="G49" s="43"/>
    </row>
    <row r="50" spans="1:7" s="33" customFormat="1" x14ac:dyDescent="0.2">
      <c r="A50" s="35" t="s">
        <v>143</v>
      </c>
      <c r="B50" s="63"/>
      <c r="C50" s="63"/>
      <c r="D50" s="63"/>
      <c r="E50" s="63"/>
      <c r="F50" s="22"/>
      <c r="G50" s="43"/>
    </row>
    <row r="51" spans="1:7" s="33" customFormat="1" x14ac:dyDescent="0.2">
      <c r="A51" s="35" t="s">
        <v>24</v>
      </c>
      <c r="B51" s="63"/>
      <c r="C51" s="63"/>
      <c r="D51" s="63"/>
      <c r="E51" s="63"/>
      <c r="F51" s="22"/>
      <c r="G51" s="43"/>
    </row>
    <row r="52" spans="1:7" s="33" customFormat="1" x14ac:dyDescent="0.2">
      <c r="A52" s="35" t="s">
        <v>85</v>
      </c>
      <c r="B52" s="63"/>
      <c r="C52" s="63"/>
      <c r="D52" s="63"/>
      <c r="E52" s="63"/>
      <c r="F52" s="22"/>
      <c r="G52" s="43"/>
    </row>
    <row r="53" spans="1:7" s="33" customFormat="1" x14ac:dyDescent="0.2">
      <c r="A53" s="35" t="s">
        <v>86</v>
      </c>
      <c r="B53" s="63"/>
      <c r="C53" s="63"/>
      <c r="D53" s="63"/>
      <c r="E53" s="63"/>
      <c r="F53" s="22"/>
      <c r="G53" s="43"/>
    </row>
    <row r="54" spans="1:7" s="33" customFormat="1" x14ac:dyDescent="0.2">
      <c r="A54" s="35" t="s">
        <v>144</v>
      </c>
      <c r="B54" s="63"/>
      <c r="C54" s="63"/>
      <c r="D54" s="63"/>
      <c r="E54" s="63"/>
      <c r="F54" s="22"/>
      <c r="G54" s="43"/>
    </row>
    <row r="55" spans="1:7" s="33" customFormat="1" x14ac:dyDescent="0.2">
      <c r="A55" s="35" t="s">
        <v>39</v>
      </c>
      <c r="B55" s="63"/>
      <c r="C55" s="63"/>
      <c r="D55" s="63"/>
      <c r="E55" s="63"/>
      <c r="F55" s="22"/>
      <c r="G55" s="43"/>
    </row>
    <row r="56" spans="1:7" s="33" customFormat="1" x14ac:dyDescent="0.2">
      <c r="A56" s="35" t="s">
        <v>73</v>
      </c>
      <c r="B56" s="63"/>
      <c r="C56" s="63"/>
      <c r="D56" s="63"/>
      <c r="E56" s="63"/>
      <c r="F56" s="22"/>
      <c r="G56" s="43"/>
    </row>
    <row r="57" spans="1:7" s="33" customFormat="1" x14ac:dyDescent="0.2">
      <c r="A57" s="35" t="s">
        <v>40</v>
      </c>
      <c r="B57" s="63"/>
      <c r="C57" s="63"/>
      <c r="D57" s="63"/>
      <c r="E57" s="63"/>
      <c r="F57" s="22"/>
      <c r="G57" s="43"/>
    </row>
    <row r="58" spans="1:7" s="33" customFormat="1" x14ac:dyDescent="0.2">
      <c r="A58" s="35" t="s">
        <v>87</v>
      </c>
      <c r="B58" s="63"/>
      <c r="C58" s="63"/>
      <c r="D58" s="63"/>
      <c r="E58" s="63"/>
      <c r="F58" s="22"/>
      <c r="G58" s="43"/>
    </row>
    <row r="59" spans="1:7" s="33" customFormat="1" x14ac:dyDescent="0.2">
      <c r="A59" s="35" t="s">
        <v>41</v>
      </c>
      <c r="B59" s="63"/>
      <c r="C59" s="63"/>
      <c r="D59" s="63"/>
      <c r="E59" s="63"/>
      <c r="F59" s="22"/>
      <c r="G59" s="43"/>
    </row>
    <row r="60" spans="1:7" s="33" customFormat="1" x14ac:dyDescent="0.2">
      <c r="A60" s="35" t="s">
        <v>88</v>
      </c>
      <c r="B60" s="63"/>
      <c r="C60" s="63"/>
      <c r="D60" s="63"/>
      <c r="E60" s="63"/>
      <c r="F60" s="22"/>
      <c r="G60" s="43"/>
    </row>
    <row r="61" spans="1:7" s="33" customFormat="1" x14ac:dyDescent="0.2">
      <c r="A61" s="35" t="s">
        <v>42</v>
      </c>
      <c r="B61" s="63"/>
      <c r="C61" s="63"/>
      <c r="D61" s="63"/>
      <c r="E61" s="63"/>
      <c r="F61" s="22"/>
      <c r="G61" s="43"/>
    </row>
    <row r="62" spans="1:7" s="33" customFormat="1" x14ac:dyDescent="0.2">
      <c r="A62" s="35" t="s">
        <v>89</v>
      </c>
      <c r="B62" s="63"/>
      <c r="C62" s="63"/>
      <c r="D62" s="63"/>
      <c r="E62" s="63"/>
      <c r="F62" s="22"/>
      <c r="G62" s="43"/>
    </row>
    <row r="63" spans="1:7" s="33" customFormat="1" x14ac:dyDescent="0.2">
      <c r="A63" s="35" t="s">
        <v>43</v>
      </c>
      <c r="B63" s="63"/>
      <c r="C63" s="63"/>
      <c r="D63" s="63"/>
      <c r="E63" s="63"/>
      <c r="F63" s="22"/>
      <c r="G63" s="43"/>
    </row>
    <row r="64" spans="1:7" s="33" customFormat="1" x14ac:dyDescent="0.2">
      <c r="A64" s="35" t="s">
        <v>44</v>
      </c>
      <c r="B64" s="63"/>
      <c r="C64" s="63"/>
      <c r="D64" s="63"/>
      <c r="E64" s="63"/>
      <c r="F64" s="22"/>
      <c r="G64" s="43"/>
    </row>
    <row r="65" spans="1:7" s="33" customFormat="1" x14ac:dyDescent="0.2">
      <c r="A65" s="35" t="s">
        <v>145</v>
      </c>
      <c r="B65" s="63"/>
      <c r="C65" s="63"/>
      <c r="D65" s="63"/>
      <c r="E65" s="63"/>
      <c r="F65" s="22"/>
      <c r="G65" s="43"/>
    </row>
    <row r="66" spans="1:7" s="33" customFormat="1" x14ac:dyDescent="0.2">
      <c r="A66" s="35" t="s">
        <v>90</v>
      </c>
      <c r="B66" s="63"/>
      <c r="C66" s="63"/>
      <c r="D66" s="63"/>
      <c r="E66" s="63"/>
      <c r="F66" s="22"/>
      <c r="G66" s="43"/>
    </row>
    <row r="67" spans="1:7" s="33" customFormat="1" x14ac:dyDescent="0.2">
      <c r="A67" s="35" t="s">
        <v>91</v>
      </c>
      <c r="B67" s="63"/>
      <c r="C67" s="63"/>
      <c r="D67" s="63"/>
      <c r="E67" s="63"/>
      <c r="F67" s="22"/>
      <c r="G67" s="43"/>
    </row>
    <row r="68" spans="1:7" s="33" customFormat="1" x14ac:dyDescent="0.2">
      <c r="A68" s="35" t="s">
        <v>45</v>
      </c>
      <c r="B68" s="63"/>
      <c r="C68" s="63"/>
      <c r="D68" s="63"/>
      <c r="E68" s="63"/>
      <c r="F68" s="22"/>
      <c r="G68" s="43"/>
    </row>
    <row r="69" spans="1:7" s="33" customFormat="1" x14ac:dyDescent="0.2">
      <c r="A69" s="35" t="s">
        <v>46</v>
      </c>
      <c r="B69" s="63"/>
      <c r="C69" s="63"/>
      <c r="D69" s="63"/>
      <c r="E69" s="63"/>
      <c r="F69" s="22"/>
      <c r="G69" s="43"/>
    </row>
    <row r="70" spans="1:7" s="33" customFormat="1" x14ac:dyDescent="0.2">
      <c r="A70" s="35" t="s">
        <v>47</v>
      </c>
      <c r="B70" s="63"/>
      <c r="C70" s="63"/>
      <c r="D70" s="63"/>
      <c r="E70" s="63"/>
      <c r="F70" s="22"/>
      <c r="G70" s="43"/>
    </row>
    <row r="71" spans="1:7" s="33" customFormat="1" x14ac:dyDescent="0.2">
      <c r="A71" s="35"/>
      <c r="B71" s="63"/>
      <c r="C71" s="63"/>
      <c r="D71" s="63"/>
      <c r="E71" s="63"/>
      <c r="F71" s="22"/>
      <c r="G71" s="43"/>
    </row>
    <row r="72" spans="1:7" s="33" customFormat="1" x14ac:dyDescent="0.2">
      <c r="A72" s="24"/>
      <c r="B72" s="64"/>
      <c r="C72" s="64"/>
      <c r="D72" s="64"/>
      <c r="E72" s="64"/>
      <c r="F72" s="64"/>
      <c r="G72" s="43"/>
    </row>
    <row r="73" spans="1:7" s="33" customFormat="1" x14ac:dyDescent="0.2">
      <c r="A73" s="24"/>
      <c r="B73" s="64"/>
      <c r="C73" s="64"/>
      <c r="D73" s="64"/>
      <c r="E73" s="64"/>
      <c r="F73" s="64"/>
      <c r="G73" s="43"/>
    </row>
    <row r="74" spans="1:7" s="33" customFormat="1" x14ac:dyDescent="0.2">
      <c r="A74" s="24"/>
      <c r="B74" s="64"/>
      <c r="C74" s="64"/>
      <c r="D74" s="64"/>
      <c r="E74" s="64"/>
      <c r="F74" s="64"/>
      <c r="G74" s="43"/>
    </row>
    <row r="75" spans="1:7" s="33" customFormat="1" x14ac:dyDescent="0.2">
      <c r="A75" s="24"/>
      <c r="B75" s="64"/>
      <c r="C75" s="64"/>
      <c r="D75" s="64"/>
      <c r="E75" s="64"/>
      <c r="F75" s="64"/>
      <c r="G75" s="43"/>
    </row>
    <row r="76" spans="1:7" s="33" customFormat="1" x14ac:dyDescent="0.2">
      <c r="A76" s="24"/>
      <c r="B76" s="64"/>
      <c r="C76" s="64"/>
      <c r="D76" s="64"/>
      <c r="E76" s="64"/>
      <c r="F76" s="64"/>
      <c r="G76" s="43"/>
    </row>
  </sheetData>
  <sortState ref="A9:A68">
    <sortCondition ref="A9"/>
  </sortState>
  <pageMargins left="0.25" right="0.25" top="0.5" bottom="0.5" header="0.5" footer="0.5"/>
  <pageSetup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tabColor theme="6" tint="0.39997558519241921"/>
    <pageSetUpPr autoPageBreaks="0"/>
  </sheetPr>
  <dimension ref="A1:M48"/>
  <sheetViews>
    <sheetView showGridLines="0" zoomScaleNormal="100" workbookViewId="0">
      <selection activeCell="A9" sqref="A9"/>
    </sheetView>
  </sheetViews>
  <sheetFormatPr defaultColWidth="12.33203125" defaultRowHeight="11.25" x14ac:dyDescent="0.2"/>
  <cols>
    <col min="1" max="1" width="19.1640625" style="25" customWidth="1"/>
    <col min="2" max="13" width="10.33203125" style="7" customWidth="1"/>
    <col min="14" max="16384" width="12.33203125" style="2"/>
  </cols>
  <sheetData>
    <row r="1" spans="1:13" x14ac:dyDescent="0.2">
      <c r="A1" s="20"/>
      <c r="B1" s="4"/>
      <c r="C1" s="4"/>
      <c r="D1" s="4"/>
      <c r="E1" s="4"/>
      <c r="F1" s="4"/>
      <c r="G1" s="4"/>
      <c r="H1" s="4"/>
      <c r="I1" s="4"/>
      <c r="J1" s="4"/>
      <c r="K1" s="4"/>
      <c r="L1" s="4"/>
      <c r="M1" s="4"/>
    </row>
    <row r="2" spans="1:13" x14ac:dyDescent="0.2">
      <c r="A2" s="20"/>
      <c r="B2" s="4"/>
      <c r="C2" s="4"/>
      <c r="D2" s="4"/>
      <c r="E2" s="4"/>
      <c r="F2" s="4"/>
      <c r="G2" s="4"/>
      <c r="H2" s="4"/>
      <c r="I2" s="4"/>
      <c r="J2" s="4"/>
      <c r="K2" s="4"/>
      <c r="L2" s="4"/>
      <c r="M2" s="4"/>
    </row>
    <row r="3" spans="1:13" ht="2.25" customHeight="1" x14ac:dyDescent="0.2">
      <c r="A3" s="20"/>
      <c r="B3" s="4"/>
      <c r="C3" s="4"/>
      <c r="D3" s="4"/>
      <c r="E3" s="4"/>
      <c r="F3" s="4"/>
      <c r="G3" s="4"/>
      <c r="H3" s="4"/>
      <c r="I3" s="4"/>
      <c r="J3" s="4"/>
      <c r="K3" s="4"/>
      <c r="L3" s="4"/>
      <c r="M3" s="4"/>
    </row>
    <row r="4" spans="1:13" x14ac:dyDescent="0.2">
      <c r="A4" s="20"/>
      <c r="B4" s="4"/>
      <c r="C4" s="4"/>
      <c r="D4" s="4"/>
      <c r="E4" s="4"/>
      <c r="F4" s="4"/>
      <c r="G4" s="4"/>
      <c r="H4" s="4"/>
      <c r="I4" s="4"/>
      <c r="J4" s="4"/>
      <c r="K4" s="4"/>
      <c r="L4" s="4"/>
      <c r="M4" s="4"/>
    </row>
    <row r="5" spans="1:13" x14ac:dyDescent="0.2">
      <c r="A5" s="20"/>
      <c r="B5" s="4"/>
      <c r="C5" s="4"/>
      <c r="D5" s="4"/>
      <c r="E5" s="4"/>
      <c r="F5" s="4"/>
      <c r="G5" s="4"/>
      <c r="H5" s="4"/>
      <c r="I5" s="4"/>
      <c r="J5" s="4"/>
      <c r="K5" s="4"/>
      <c r="L5" s="4"/>
      <c r="M5" s="4"/>
    </row>
    <row r="6" spans="1:13" x14ac:dyDescent="0.2">
      <c r="A6" s="21" t="s">
        <v>2</v>
      </c>
      <c r="B6" s="5"/>
      <c r="C6" s="5"/>
      <c r="D6" s="5"/>
      <c r="E6" s="5"/>
      <c r="F6" s="5"/>
      <c r="G6" s="5"/>
      <c r="H6" s="5"/>
      <c r="I6" s="5"/>
      <c r="J6" s="5"/>
      <c r="K6" s="5"/>
      <c r="L6" s="5"/>
      <c r="M6" s="5"/>
    </row>
    <row r="7" spans="1:13" x14ac:dyDescent="0.2">
      <c r="A7" s="22"/>
      <c r="B7" s="9"/>
      <c r="C7" s="9"/>
      <c r="D7" s="9"/>
      <c r="E7" s="9"/>
      <c r="F7" s="9"/>
      <c r="G7" s="9"/>
      <c r="H7" s="9"/>
      <c r="I7" s="9"/>
      <c r="J7" s="9"/>
      <c r="K7" s="9"/>
      <c r="L7" s="9"/>
      <c r="M7" s="9"/>
    </row>
    <row r="8" spans="1:13" x14ac:dyDescent="0.2">
      <c r="A8" s="22"/>
      <c r="B8" s="9"/>
      <c r="C8" s="9"/>
      <c r="D8" s="9"/>
      <c r="E8" s="9"/>
      <c r="F8" s="9"/>
      <c r="G8" s="9"/>
      <c r="H8" s="9"/>
      <c r="I8" s="9"/>
      <c r="J8" s="9"/>
      <c r="K8" s="9"/>
      <c r="L8" s="9"/>
      <c r="M8" s="9"/>
    </row>
    <row r="9" spans="1:13" x14ac:dyDescent="0.2">
      <c r="A9" s="22"/>
      <c r="B9" s="9"/>
      <c r="C9" s="9"/>
      <c r="D9" s="9"/>
      <c r="E9" s="9"/>
      <c r="F9" s="9"/>
      <c r="G9" s="9"/>
      <c r="H9" s="9"/>
      <c r="I9" s="9"/>
      <c r="J9" s="9"/>
      <c r="K9" s="9"/>
      <c r="L9" s="9"/>
      <c r="M9" s="9"/>
    </row>
    <row r="10" spans="1:13" s="8" customFormat="1" x14ac:dyDescent="0.2">
      <c r="A10" s="22"/>
      <c r="B10" s="9"/>
      <c r="C10" s="9"/>
      <c r="D10" s="9"/>
      <c r="E10" s="9"/>
      <c r="F10" s="9"/>
      <c r="G10" s="9"/>
      <c r="H10" s="9"/>
      <c r="I10" s="9"/>
      <c r="J10" s="9"/>
      <c r="K10" s="9"/>
      <c r="L10" s="9"/>
      <c r="M10" s="9"/>
    </row>
    <row r="11" spans="1:13" s="3" customFormat="1" x14ac:dyDescent="0.2">
      <c r="A11" s="24"/>
      <c r="B11" s="6"/>
      <c r="C11" s="6"/>
      <c r="D11" s="6"/>
      <c r="E11" s="6"/>
      <c r="F11" s="6"/>
      <c r="G11" s="6"/>
      <c r="H11" s="6"/>
      <c r="I11" s="6"/>
      <c r="J11" s="6"/>
      <c r="K11" s="6"/>
      <c r="L11" s="6"/>
      <c r="M11" s="6"/>
    </row>
    <row r="12" spans="1:13" s="3" customFormat="1" x14ac:dyDescent="0.2">
      <c r="A12" s="24"/>
      <c r="B12" s="6"/>
      <c r="C12" s="6"/>
      <c r="D12" s="6"/>
      <c r="E12" s="6"/>
      <c r="F12" s="6"/>
      <c r="G12" s="6"/>
      <c r="H12" s="6"/>
      <c r="I12" s="6"/>
      <c r="J12" s="6"/>
      <c r="K12" s="6"/>
      <c r="L12" s="6"/>
      <c r="M12" s="6"/>
    </row>
    <row r="13" spans="1:13" s="3" customFormat="1" x14ac:dyDescent="0.2">
      <c r="A13" s="24"/>
      <c r="B13" s="6"/>
      <c r="C13" s="6"/>
      <c r="D13" s="6"/>
      <c r="E13" s="6"/>
      <c r="F13" s="6"/>
      <c r="G13" s="6"/>
      <c r="H13" s="6"/>
      <c r="I13" s="6"/>
      <c r="J13" s="6"/>
      <c r="K13" s="6"/>
      <c r="L13" s="6"/>
      <c r="M13" s="6"/>
    </row>
    <row r="14" spans="1:13" s="3" customFormat="1" x14ac:dyDescent="0.2">
      <c r="A14" s="24"/>
      <c r="B14" s="6"/>
      <c r="C14" s="6"/>
      <c r="D14" s="6"/>
      <c r="E14" s="6"/>
      <c r="F14" s="6"/>
      <c r="G14" s="6"/>
      <c r="H14" s="6"/>
      <c r="I14" s="6"/>
      <c r="J14" s="6"/>
      <c r="K14" s="6"/>
      <c r="L14" s="6"/>
      <c r="M14" s="6"/>
    </row>
    <row r="15" spans="1:13" s="3" customFormat="1" x14ac:dyDescent="0.2">
      <c r="A15" s="24"/>
      <c r="B15" s="6"/>
      <c r="C15" s="6"/>
      <c r="D15" s="6"/>
      <c r="E15" s="6"/>
      <c r="F15" s="6"/>
      <c r="G15" s="6"/>
      <c r="H15" s="6"/>
      <c r="I15" s="6"/>
      <c r="J15" s="6"/>
      <c r="K15" s="6"/>
      <c r="L15" s="6"/>
      <c r="M15" s="6"/>
    </row>
    <row r="16" spans="1:13" s="3" customFormat="1" x14ac:dyDescent="0.2">
      <c r="A16" s="24"/>
      <c r="B16" s="6"/>
      <c r="C16" s="6"/>
      <c r="D16" s="6"/>
      <c r="E16" s="6"/>
      <c r="F16" s="6"/>
      <c r="G16" s="6"/>
      <c r="H16" s="6"/>
      <c r="I16" s="6"/>
      <c r="J16" s="6"/>
      <c r="K16" s="6"/>
      <c r="L16" s="6"/>
      <c r="M16" s="6"/>
    </row>
    <row r="17" spans="1:13" s="3" customFormat="1" x14ac:dyDescent="0.2">
      <c r="A17" s="24"/>
      <c r="B17" s="6"/>
      <c r="C17" s="6"/>
      <c r="D17" s="6"/>
      <c r="E17" s="6"/>
      <c r="F17" s="6"/>
      <c r="G17" s="6"/>
      <c r="H17" s="6"/>
      <c r="I17" s="6"/>
      <c r="J17" s="6"/>
      <c r="K17" s="6"/>
      <c r="L17" s="6"/>
      <c r="M17" s="6"/>
    </row>
    <row r="18" spans="1:13" s="3" customFormat="1" x14ac:dyDescent="0.2">
      <c r="A18" s="24"/>
      <c r="B18" s="6"/>
      <c r="C18" s="6"/>
      <c r="D18" s="6"/>
      <c r="E18" s="6"/>
      <c r="F18" s="6"/>
      <c r="G18" s="6"/>
      <c r="H18" s="6"/>
      <c r="I18" s="6"/>
      <c r="J18" s="6"/>
      <c r="K18" s="6"/>
      <c r="L18" s="6"/>
      <c r="M18" s="6"/>
    </row>
    <row r="19" spans="1:13" s="3" customFormat="1" x14ac:dyDescent="0.2">
      <c r="A19" s="24"/>
      <c r="B19" s="6"/>
      <c r="C19" s="6"/>
      <c r="D19" s="6"/>
      <c r="E19" s="6"/>
      <c r="F19" s="6"/>
      <c r="G19" s="6"/>
      <c r="H19" s="6"/>
      <c r="I19" s="6"/>
      <c r="J19" s="6"/>
      <c r="K19" s="6"/>
      <c r="L19" s="6"/>
      <c r="M19" s="6"/>
    </row>
    <row r="20" spans="1:13" s="3" customFormat="1" x14ac:dyDescent="0.2">
      <c r="A20" s="24"/>
      <c r="B20" s="6"/>
      <c r="C20" s="6"/>
      <c r="D20" s="6"/>
      <c r="E20" s="6"/>
      <c r="F20" s="6"/>
      <c r="G20" s="6"/>
      <c r="H20" s="6"/>
      <c r="I20" s="6"/>
      <c r="J20" s="6"/>
      <c r="K20" s="6"/>
      <c r="L20" s="6"/>
      <c r="M20" s="6"/>
    </row>
    <row r="21" spans="1:13" s="3" customFormat="1" x14ac:dyDescent="0.2">
      <c r="A21" s="24"/>
      <c r="B21" s="6"/>
      <c r="C21" s="6"/>
      <c r="D21" s="6"/>
      <c r="E21" s="6"/>
      <c r="F21" s="6"/>
      <c r="G21" s="6"/>
      <c r="H21" s="6"/>
      <c r="I21" s="6"/>
      <c r="J21" s="6"/>
      <c r="K21" s="6"/>
      <c r="L21" s="6"/>
      <c r="M21" s="6"/>
    </row>
    <row r="22" spans="1:13" s="3" customFormat="1" x14ac:dyDescent="0.2">
      <c r="A22" s="24"/>
      <c r="B22" s="6"/>
      <c r="C22" s="6"/>
      <c r="D22" s="6"/>
      <c r="E22" s="6"/>
      <c r="F22" s="6"/>
      <c r="G22" s="6"/>
      <c r="H22" s="6"/>
      <c r="I22" s="6"/>
      <c r="J22" s="6"/>
      <c r="K22" s="6"/>
      <c r="L22" s="6"/>
      <c r="M22" s="6"/>
    </row>
    <row r="23" spans="1:13" s="3" customFormat="1" x14ac:dyDescent="0.2">
      <c r="A23" s="24"/>
      <c r="B23" s="6"/>
      <c r="C23" s="6"/>
      <c r="D23" s="6"/>
      <c r="E23" s="6"/>
      <c r="F23" s="6"/>
      <c r="G23" s="6"/>
      <c r="H23" s="6"/>
      <c r="I23" s="6"/>
      <c r="J23" s="6"/>
      <c r="K23" s="6"/>
      <c r="L23" s="6"/>
      <c r="M23" s="6"/>
    </row>
    <row r="24" spans="1:13" s="3" customFormat="1" x14ac:dyDescent="0.2">
      <c r="A24" s="24"/>
      <c r="B24" s="6"/>
      <c r="C24" s="6"/>
      <c r="D24" s="6"/>
      <c r="E24" s="6"/>
      <c r="F24" s="6"/>
      <c r="G24" s="6"/>
      <c r="H24" s="6"/>
      <c r="I24" s="6"/>
      <c r="J24" s="6"/>
      <c r="K24" s="6"/>
      <c r="L24" s="6"/>
      <c r="M24" s="6"/>
    </row>
    <row r="25" spans="1:13" s="3" customFormat="1" x14ac:dyDescent="0.2">
      <c r="A25" s="24"/>
      <c r="B25" s="6"/>
      <c r="C25" s="6"/>
      <c r="D25" s="6"/>
      <c r="E25" s="6"/>
      <c r="F25" s="6"/>
      <c r="G25" s="6"/>
      <c r="H25" s="6"/>
      <c r="I25" s="6"/>
      <c r="J25" s="6"/>
      <c r="K25" s="6"/>
      <c r="L25" s="6"/>
      <c r="M25" s="6"/>
    </row>
    <row r="26" spans="1:13" s="3" customFormat="1" x14ac:dyDescent="0.2">
      <c r="A26" s="24"/>
      <c r="B26" s="6"/>
      <c r="C26" s="6"/>
      <c r="D26" s="6"/>
      <c r="E26" s="6"/>
      <c r="F26" s="6"/>
      <c r="G26" s="6"/>
      <c r="H26" s="6"/>
      <c r="I26" s="6"/>
      <c r="J26" s="6"/>
      <c r="K26" s="6"/>
      <c r="L26" s="6"/>
      <c r="M26" s="6"/>
    </row>
    <row r="27" spans="1:13" s="3" customFormat="1" x14ac:dyDescent="0.2">
      <c r="A27" s="24"/>
      <c r="B27" s="6"/>
      <c r="C27" s="6"/>
      <c r="D27" s="6"/>
      <c r="E27" s="6"/>
      <c r="F27" s="6"/>
      <c r="G27" s="6"/>
      <c r="H27" s="6"/>
      <c r="I27" s="6"/>
      <c r="J27" s="6"/>
      <c r="K27" s="6"/>
      <c r="L27" s="6"/>
      <c r="M27" s="6"/>
    </row>
    <row r="28" spans="1:13" s="3" customFormat="1" x14ac:dyDescent="0.2">
      <c r="A28" s="24"/>
      <c r="B28" s="6"/>
      <c r="C28" s="6"/>
      <c r="D28" s="6"/>
      <c r="E28" s="6"/>
      <c r="F28" s="6"/>
      <c r="G28" s="6"/>
      <c r="H28" s="6"/>
      <c r="I28" s="6"/>
      <c r="J28" s="6"/>
      <c r="K28" s="6"/>
      <c r="L28" s="6"/>
      <c r="M28" s="6"/>
    </row>
    <row r="29" spans="1:13" s="3" customFormat="1" x14ac:dyDescent="0.2">
      <c r="A29" s="24"/>
      <c r="B29" s="6"/>
      <c r="C29" s="6"/>
      <c r="D29" s="6"/>
      <c r="E29" s="6"/>
      <c r="F29" s="6"/>
      <c r="G29" s="6"/>
      <c r="H29" s="6"/>
      <c r="I29" s="6"/>
      <c r="J29" s="6"/>
      <c r="K29" s="6"/>
      <c r="L29" s="6"/>
      <c r="M29" s="6"/>
    </row>
    <row r="30" spans="1:13" s="3" customFormat="1" x14ac:dyDescent="0.2">
      <c r="A30" s="24"/>
      <c r="B30" s="6"/>
      <c r="C30" s="6"/>
      <c r="D30" s="6"/>
      <c r="E30" s="6"/>
      <c r="F30" s="6"/>
      <c r="G30" s="6"/>
      <c r="H30" s="6"/>
      <c r="I30" s="6"/>
      <c r="J30" s="6"/>
      <c r="K30" s="6"/>
      <c r="L30" s="6"/>
      <c r="M30" s="6"/>
    </row>
    <row r="31" spans="1:13" s="3" customFormat="1" x14ac:dyDescent="0.2">
      <c r="A31" s="24"/>
      <c r="B31" s="6"/>
      <c r="C31" s="6"/>
      <c r="D31" s="6"/>
      <c r="E31" s="6"/>
      <c r="F31" s="6"/>
      <c r="G31" s="6"/>
      <c r="H31" s="6"/>
      <c r="I31" s="6"/>
      <c r="J31" s="6"/>
      <c r="K31" s="6"/>
      <c r="L31" s="6"/>
      <c r="M31" s="6"/>
    </row>
    <row r="32" spans="1:13" s="3" customFormat="1" x14ac:dyDescent="0.2">
      <c r="A32" s="24"/>
      <c r="B32" s="6"/>
      <c r="C32" s="6"/>
      <c r="D32" s="6"/>
      <c r="E32" s="6"/>
      <c r="F32" s="6"/>
      <c r="G32" s="6"/>
      <c r="H32" s="6"/>
      <c r="I32" s="6"/>
      <c r="J32" s="6"/>
      <c r="K32" s="6"/>
      <c r="L32" s="6"/>
      <c r="M32" s="6"/>
    </row>
    <row r="33" spans="1:13" s="3" customFormat="1" x14ac:dyDescent="0.2">
      <c r="A33" s="24"/>
      <c r="B33" s="6"/>
      <c r="C33" s="6"/>
      <c r="D33" s="6"/>
      <c r="E33" s="6"/>
      <c r="F33" s="6"/>
      <c r="G33" s="6"/>
      <c r="H33" s="6"/>
      <c r="I33" s="6"/>
      <c r="J33" s="6"/>
      <c r="K33" s="6"/>
      <c r="L33" s="6"/>
      <c r="M33" s="6"/>
    </row>
    <row r="34" spans="1:13" s="3" customFormat="1" x14ac:dyDescent="0.2">
      <c r="A34" s="24"/>
      <c r="B34" s="6"/>
      <c r="C34" s="6"/>
      <c r="D34" s="6"/>
      <c r="E34" s="6"/>
      <c r="F34" s="6"/>
      <c r="G34" s="6"/>
      <c r="H34" s="6"/>
      <c r="I34" s="6"/>
      <c r="J34" s="6"/>
      <c r="K34" s="6"/>
      <c r="L34" s="6"/>
      <c r="M34" s="6"/>
    </row>
    <row r="35" spans="1:13" s="3" customFormat="1" x14ac:dyDescent="0.2">
      <c r="A35" s="24"/>
      <c r="B35" s="6"/>
      <c r="C35" s="6"/>
      <c r="D35" s="6"/>
      <c r="E35" s="6"/>
      <c r="F35" s="6"/>
      <c r="G35" s="6"/>
      <c r="H35" s="6"/>
      <c r="I35" s="6"/>
      <c r="J35" s="6"/>
      <c r="K35" s="6"/>
      <c r="L35" s="6"/>
      <c r="M35" s="6"/>
    </row>
    <row r="36" spans="1:13" s="3" customFormat="1" x14ac:dyDescent="0.2">
      <c r="A36" s="24"/>
      <c r="B36" s="6"/>
      <c r="C36" s="6"/>
      <c r="D36" s="6"/>
      <c r="E36" s="6"/>
      <c r="F36" s="6"/>
      <c r="G36" s="6"/>
      <c r="H36" s="6"/>
      <c r="I36" s="6"/>
      <c r="J36" s="6"/>
      <c r="K36" s="6"/>
      <c r="L36" s="6"/>
      <c r="M36" s="6"/>
    </row>
    <row r="37" spans="1:13" s="3" customFormat="1" x14ac:dyDescent="0.2">
      <c r="A37" s="24"/>
      <c r="B37" s="6"/>
      <c r="C37" s="6"/>
      <c r="D37" s="6"/>
      <c r="E37" s="6"/>
      <c r="F37" s="6"/>
      <c r="G37" s="6"/>
      <c r="H37" s="6"/>
      <c r="I37" s="6"/>
      <c r="J37" s="6"/>
      <c r="K37" s="6"/>
      <c r="L37" s="6"/>
      <c r="M37" s="6"/>
    </row>
    <row r="38" spans="1:13" s="3" customFormat="1" x14ac:dyDescent="0.2">
      <c r="A38" s="24"/>
      <c r="B38" s="6"/>
      <c r="C38" s="6"/>
      <c r="D38" s="6"/>
      <c r="E38" s="6"/>
      <c r="F38" s="6"/>
      <c r="G38" s="6"/>
      <c r="H38" s="6"/>
      <c r="I38" s="6"/>
      <c r="J38" s="6"/>
      <c r="K38" s="6"/>
      <c r="L38" s="6"/>
      <c r="M38" s="6"/>
    </row>
    <row r="39" spans="1:13" s="3" customFormat="1" x14ac:dyDescent="0.2">
      <c r="A39" s="24"/>
      <c r="B39" s="6"/>
      <c r="C39" s="6"/>
      <c r="D39" s="6"/>
      <c r="E39" s="6"/>
      <c r="F39" s="6"/>
      <c r="G39" s="6"/>
      <c r="H39" s="6"/>
      <c r="I39" s="6"/>
      <c r="J39" s="6"/>
      <c r="K39" s="6"/>
      <c r="L39" s="6"/>
      <c r="M39" s="6"/>
    </row>
    <row r="40" spans="1:13" s="3" customFormat="1" x14ac:dyDescent="0.2">
      <c r="A40" s="24"/>
      <c r="B40" s="6"/>
      <c r="C40" s="6"/>
      <c r="D40" s="6"/>
      <c r="E40" s="6"/>
      <c r="F40" s="6"/>
      <c r="G40" s="6"/>
      <c r="H40" s="6"/>
      <c r="I40" s="6"/>
      <c r="J40" s="6"/>
      <c r="K40" s="6"/>
      <c r="L40" s="6"/>
      <c r="M40" s="6"/>
    </row>
    <row r="41" spans="1:13" s="3" customFormat="1" x14ac:dyDescent="0.2">
      <c r="A41" s="24"/>
      <c r="B41" s="6"/>
      <c r="C41" s="6"/>
      <c r="D41" s="6"/>
      <c r="E41" s="6"/>
      <c r="F41" s="6"/>
      <c r="G41" s="6"/>
      <c r="H41" s="6"/>
      <c r="I41" s="6"/>
      <c r="J41" s="6"/>
      <c r="K41" s="6"/>
      <c r="L41" s="6"/>
      <c r="M41" s="6"/>
    </row>
    <row r="42" spans="1:13" s="3" customFormat="1" x14ac:dyDescent="0.2">
      <c r="A42" s="24"/>
      <c r="B42" s="6"/>
      <c r="C42" s="6"/>
      <c r="D42" s="6"/>
      <c r="E42" s="6"/>
      <c r="F42" s="6"/>
      <c r="G42" s="6"/>
      <c r="H42" s="6"/>
      <c r="I42" s="6"/>
      <c r="J42" s="6"/>
      <c r="K42" s="6"/>
      <c r="L42" s="6"/>
      <c r="M42" s="6"/>
    </row>
    <row r="43" spans="1:13" s="3" customFormat="1" x14ac:dyDescent="0.2">
      <c r="A43" s="24"/>
      <c r="B43" s="6"/>
      <c r="C43" s="6"/>
      <c r="D43" s="6"/>
      <c r="E43" s="6"/>
      <c r="F43" s="6"/>
      <c r="G43" s="6"/>
      <c r="H43" s="6"/>
      <c r="I43" s="6"/>
      <c r="J43" s="6"/>
      <c r="K43" s="6"/>
      <c r="L43" s="6"/>
      <c r="M43" s="6"/>
    </row>
    <row r="44" spans="1:13" s="3" customFormat="1" x14ac:dyDescent="0.2">
      <c r="A44" s="24"/>
      <c r="B44" s="6"/>
      <c r="C44" s="6"/>
      <c r="D44" s="6"/>
      <c r="E44" s="6"/>
      <c r="F44" s="6"/>
      <c r="G44" s="6"/>
      <c r="H44" s="6"/>
      <c r="I44" s="6"/>
      <c r="J44" s="6"/>
      <c r="K44" s="6"/>
      <c r="L44" s="6"/>
      <c r="M44" s="6"/>
    </row>
    <row r="45" spans="1:13" s="3" customFormat="1" x14ac:dyDescent="0.2">
      <c r="A45" s="24"/>
      <c r="B45" s="6"/>
      <c r="C45" s="6"/>
      <c r="D45" s="6"/>
      <c r="E45" s="6"/>
      <c r="F45" s="6"/>
      <c r="G45" s="6"/>
      <c r="H45" s="6"/>
      <c r="I45" s="6"/>
      <c r="J45" s="6"/>
      <c r="K45" s="6"/>
      <c r="L45" s="6"/>
      <c r="M45" s="6"/>
    </row>
    <row r="46" spans="1:13" s="3" customFormat="1" x14ac:dyDescent="0.2">
      <c r="A46" s="24"/>
      <c r="B46" s="6"/>
      <c r="C46" s="6"/>
      <c r="D46" s="6"/>
      <c r="E46" s="6"/>
      <c r="F46" s="6"/>
      <c r="G46" s="6"/>
      <c r="H46" s="6"/>
      <c r="I46" s="6"/>
      <c r="J46" s="6"/>
      <c r="K46" s="6"/>
      <c r="L46" s="6"/>
      <c r="M46" s="6"/>
    </row>
    <row r="47" spans="1:13" s="3" customFormat="1" x14ac:dyDescent="0.2">
      <c r="A47" s="24"/>
      <c r="B47" s="6"/>
      <c r="C47" s="6"/>
      <c r="D47" s="6"/>
      <c r="E47" s="6"/>
      <c r="F47" s="6"/>
      <c r="G47" s="6"/>
      <c r="H47" s="6"/>
      <c r="I47" s="6"/>
      <c r="J47" s="6"/>
      <c r="K47" s="6"/>
      <c r="L47" s="6"/>
      <c r="M47" s="6"/>
    </row>
    <row r="48" spans="1:13" s="3" customFormat="1" x14ac:dyDescent="0.2">
      <c r="A48" s="24"/>
      <c r="B48" s="6"/>
      <c r="C48" s="6"/>
      <c r="D48" s="6"/>
      <c r="E48" s="6"/>
      <c r="F48" s="6"/>
      <c r="G48" s="6"/>
      <c r="H48" s="6"/>
      <c r="I48" s="6"/>
      <c r="J48" s="6"/>
      <c r="K48" s="6"/>
      <c r="L48" s="6"/>
      <c r="M48" s="6"/>
    </row>
  </sheetData>
  <phoneticPr fontId="0" type="noConversion"/>
  <pageMargins left="0.25" right="0.25" top="0.5" bottom="0.5" header="0.5" footer="0.5"/>
  <pageSetup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E505BB44257D9489508CB66E91FD783" ma:contentTypeVersion="24" ma:contentTypeDescription="Create a new document." ma:contentTypeScope="" ma:versionID="5f7ae9bb1ceee617fe8e07c5df006072">
  <xsd:schema xmlns:xsd="http://www.w3.org/2001/XMLSchema" xmlns:xs="http://www.w3.org/2001/XMLSchema" xmlns:p="http://schemas.microsoft.com/office/2006/metadata/properties" xmlns:ns2="1b54dded-fb63-4fcc-aa54-921c6f14f339" xmlns:ns3="abe9e760-746c-47d0-bcf8-114f80dedc88" targetNamespace="http://schemas.microsoft.com/office/2006/metadata/properties" ma:root="true" ma:fieldsID="87750a23fbc54f4864f99728458e6cb6" ns2:_="" ns3:_="">
    <xsd:import namespace="1b54dded-fb63-4fcc-aa54-921c6f14f339"/>
    <xsd:import namespace="abe9e760-746c-47d0-bcf8-114f80dedc88"/>
    <xsd:element name="properties">
      <xsd:complexType>
        <xsd:sequence>
          <xsd:element name="documentManagement">
            <xsd:complexType>
              <xsd:all>
                <xsd:element ref="ns2:MediaServiceMetadata" minOccurs="0"/>
                <xsd:element ref="ns2:MediaServiceFastMetadata" minOccurs="0"/>
                <xsd:element ref="ns3:TaxKeywordTaxHTField" minOccurs="0"/>
                <xsd:element ref="ns3:TaxCatchAll"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ProjectType" minOccurs="0"/>
                <xsd:element ref="ns2:StatusUpdate" minOccurs="0"/>
                <xsd:element ref="ns2:Comments" minOccurs="0"/>
                <xsd:element ref="ns2:PolicyTeamLead" minOccurs="0"/>
                <xsd:element ref="ns2:rluf" minOccurs="0"/>
                <xsd:element ref="ns2:MediaLengthInSeconds" minOccurs="0"/>
                <xsd:element ref="ns2:lcf76f155ced4ddcb4097134ff3c332f"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b54dded-fb63-4fcc-aa54-921c6f14f33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DateTaken" ma:index="21" nillable="true" ma:displayName="MediaServiceDateTaken" ma:hidden="true" ma:internalName="MediaServiceDateTaken"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ProjectType" ma:index="23" nillable="true" ma:displayName="Project Type" ma:format="Dropdown" ma:internalName="ProjectType">
      <xsd:simpleType>
        <xsd:restriction base="dms:Text">
          <xsd:maxLength value="255"/>
        </xsd:restriction>
      </xsd:simpleType>
    </xsd:element>
    <xsd:element name="StatusUpdate" ma:index="24" nillable="true" ma:displayName="Status Update" ma:format="Dropdown" ma:internalName="StatusUpdate">
      <xsd:simpleType>
        <xsd:restriction base="dms:Text">
          <xsd:maxLength value="255"/>
        </xsd:restriction>
      </xsd:simpleType>
    </xsd:element>
    <xsd:element name="Comments" ma:index="25" nillable="true" ma:displayName="Comments" ma:format="Dropdown" ma:internalName="Comments">
      <xsd:simpleType>
        <xsd:restriction base="dms:Note">
          <xsd:maxLength value="255"/>
        </xsd:restriction>
      </xsd:simpleType>
    </xsd:element>
    <xsd:element name="PolicyTeamLead" ma:index="26" nillable="true" ma:displayName="Lead" ma:format="Dropdown" ma:internalName="PolicyTeamLead">
      <xsd:simpleType>
        <xsd:restriction base="dms:Text">
          <xsd:maxLength value="255"/>
        </xsd:restriction>
      </xsd:simpleType>
    </xsd:element>
    <xsd:element name="rluf" ma:index="27" nillable="true" ma:displayName="Person or Group" ma:list="UserInfo" ma:internalName="rluf">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LengthInSeconds" ma:index="28" nillable="true" ma:displayName="Length (seconds)" ma:internalName="MediaLengthInSeconds" ma:readOnly="true">
      <xsd:simpleType>
        <xsd:restriction base="dms:Unknown"/>
      </xsd:simple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a12d16c8-d7a8-429d-8311-ece1885a548d" ma:termSetId="09814cd3-568e-fe90-9814-8d621ff8fb84" ma:anchorId="fba54fb3-c3e1-fe81-a776-ca4b69148c4d" ma:open="true" ma:isKeyword="false">
      <xsd:complexType>
        <xsd:sequence>
          <xsd:element ref="pc:Terms" minOccurs="0" maxOccurs="1"/>
        </xsd:sequence>
      </xsd:complexType>
    </xsd:element>
    <xsd:element name="MediaServiceSearchProperties" ma:index="3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be9e760-746c-47d0-bcf8-114f80dedc88" elementFormDefault="qualified">
    <xsd:import namespace="http://schemas.microsoft.com/office/2006/documentManagement/types"/>
    <xsd:import namespace="http://schemas.microsoft.com/office/infopath/2007/PartnerControls"/>
    <xsd:element name="TaxKeywordTaxHTField" ma:index="11" nillable="true" ma:taxonomy="true" ma:internalName="TaxKeywordTaxHTField" ma:taxonomyFieldName="TaxKeyword" ma:displayName="Enterprise Keywords" ma:fieldId="{23f27201-bee3-471e-b2e7-b64fd8b7ca38}" ma:taxonomyMulti="true" ma:sspId="a12d16c8-d7a8-429d-8311-ece1885a548d" ma:termSetId="00000000-0000-0000-0000-000000000000" ma:anchorId="00000000-0000-0000-0000-000000000000" ma:open="true" ma:isKeyword="true">
      <xsd:complexType>
        <xsd:sequence>
          <xsd:element ref="pc:Terms" minOccurs="0" maxOccurs="1"/>
        </xsd:sequence>
      </xsd:complexType>
    </xsd:element>
    <xsd:element name="TaxCatchAll" ma:index="12" nillable="true" ma:displayName="Taxonomy Catch All Column" ma:hidden="true" ma:list="{c5111b80-b1c3-432f-87f1-d397564e7ac3}" ma:internalName="TaxCatchAll" ma:showField="CatchAllData" ma:web="abe9e760-746c-47d0-bcf8-114f80dedc88">
      <xsd:complexType>
        <xsd:complexContent>
          <xsd:extension base="dms:MultiChoiceLookup">
            <xsd:sequence>
              <xsd:element name="Value" type="dms:Lookup" maxOccurs="unbounded" minOccurs="0" nillable="true"/>
            </xsd:sequence>
          </xsd:extension>
        </xsd:complexContent>
      </xsd:complex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KeywordTaxHTField xmlns="abe9e760-746c-47d0-bcf8-114f80dedc88">
      <Terms xmlns="http://schemas.microsoft.com/office/infopath/2007/PartnerControls"/>
    </TaxKeywordTaxHTField>
    <TaxCatchAll xmlns="abe9e760-746c-47d0-bcf8-114f80dedc88" xsi:nil="true"/>
    <ProjectType xmlns="1b54dded-fb63-4fcc-aa54-921c6f14f339" xsi:nil="true"/>
    <PolicyTeamLead xmlns="1b54dded-fb63-4fcc-aa54-921c6f14f339" xsi:nil="true"/>
    <rluf xmlns="1b54dded-fb63-4fcc-aa54-921c6f14f339">
      <UserInfo>
        <DisplayName/>
        <AccountId xsi:nil="true"/>
        <AccountType/>
      </UserInfo>
    </rluf>
    <Comments xmlns="1b54dded-fb63-4fcc-aa54-921c6f14f339" xsi:nil="true"/>
    <StatusUpdate xmlns="1b54dded-fb63-4fcc-aa54-921c6f14f339" xsi:nil="true"/>
    <lcf76f155ced4ddcb4097134ff3c332f xmlns="1b54dded-fb63-4fcc-aa54-921c6f14f33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01B1AC7-FF09-4CAE-B12F-D6EAD1B6D5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b54dded-fb63-4fcc-aa54-921c6f14f339"/>
    <ds:schemaRef ds:uri="abe9e760-746c-47d0-bcf8-114f80dedc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5E51E20-E695-4FB1-BC3B-6BE70E5F9F8D}">
  <ds:schemaRefs>
    <ds:schemaRef ds:uri="http://schemas.microsoft.com/sharepoint/v3/contenttype/forms"/>
  </ds:schemaRefs>
</ds:datastoreItem>
</file>

<file path=customXml/itemProps3.xml><?xml version="1.0" encoding="utf-8"?>
<ds:datastoreItem xmlns:ds="http://schemas.openxmlformats.org/officeDocument/2006/customXml" ds:itemID="{C581967E-3CE7-4AB8-8D16-AAEA07239DAB}">
  <ds:schemaRefs>
    <ds:schemaRef ds:uri="http://purl.org/dc/terms/"/>
    <ds:schemaRef ds:uri="1b54dded-fb63-4fcc-aa54-921c6f14f339"/>
    <ds:schemaRef ds:uri="http://schemas.microsoft.com/office/2006/documentManagement/types"/>
    <ds:schemaRef ds:uri="abe9e760-746c-47d0-bcf8-114f80dedc88"/>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19</vt:i4>
      </vt:variant>
    </vt:vector>
  </HeadingPairs>
  <TitlesOfParts>
    <vt:vector size="28" baseType="lpstr">
      <vt:lpstr>Instructions</vt:lpstr>
      <vt:lpstr>Input</vt:lpstr>
      <vt:lpstr>HVA</vt:lpstr>
      <vt:lpstr>Incident Log</vt:lpstr>
      <vt:lpstr>Summary</vt:lpstr>
      <vt:lpstr>Detail</vt:lpstr>
      <vt:lpstr>Calculation</vt:lpstr>
      <vt:lpstr>Reference</vt:lpstr>
      <vt:lpstr>Template</vt:lpstr>
      <vt:lpstr>MaxScore</vt:lpstr>
      <vt:lpstr>MaxTotalScore</vt:lpstr>
      <vt:lpstr>Calculation!Print_Area</vt:lpstr>
      <vt:lpstr>Detail!Print_Area</vt:lpstr>
      <vt:lpstr>HVA!Print_Area</vt:lpstr>
      <vt:lpstr>'Incident Log'!Print_Area</vt:lpstr>
      <vt:lpstr>Input!Print_Area</vt:lpstr>
      <vt:lpstr>Instructions!Print_Area</vt:lpstr>
      <vt:lpstr>Reference!Print_Area</vt:lpstr>
      <vt:lpstr>Summary!Print_Area</vt:lpstr>
      <vt:lpstr>Template!Print_Area</vt:lpstr>
      <vt:lpstr>Detail!Print_Titles</vt:lpstr>
      <vt:lpstr>Input!Print_Titles</vt:lpstr>
      <vt:lpstr>ReferenceAlertCategory</vt:lpstr>
      <vt:lpstr>ReferenceAlertType</vt:lpstr>
      <vt:lpstr>ReferenceHazardScore</vt:lpstr>
      <vt:lpstr>ReferenceInternalExternal</vt:lpstr>
      <vt:lpstr>ReferenceNotificationMethod</vt:lpstr>
      <vt:lpstr>ReferenceYesNo</vt:lpstr>
    </vt:vector>
  </TitlesOfParts>
  <Company>Kaiser Permanente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 Yang;Philip.X.Lo@kp.org</dc:creator>
  <cp:lastModifiedBy>Mary Kathryn Alley</cp:lastModifiedBy>
  <cp:lastPrinted>2016-03-09T18:47:21Z</cp:lastPrinted>
  <dcterms:created xsi:type="dcterms:W3CDTF">2008-03-21T17:47:40Z</dcterms:created>
  <dcterms:modified xsi:type="dcterms:W3CDTF">2024-07-02T17:14:45Z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0x0101001E505BB44257D9489508CB66E91FD783</vt:lpwstr>
  </property>
  <property fmtid="{D5CDD505-2E9C-101B-9397-08002B2CF9AE}" pid="3" name="TaxKeyword">
    <vt:lpwstr/>
  </property>
  <property fmtid="{D5CDD505-2E9C-101B-9397-08002B2CF9AE}" pid="4" name="MediaServiceImageTags">
    <vt:lpwstr/>
  </property>
</Properties>
</file>